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activeTab="1"/>
  </bookViews>
  <sheets>
    <sheet name="20-1" sheetId="4" r:id="rId1"/>
    <sheet name="20-2" sheetId="5" r:id="rId2"/>
    <sheet name="20-3" sheetId="6" r:id="rId3"/>
    <sheet name="20-4" sheetId="8" r:id="rId4"/>
    <sheet name="20-5" sheetId="9" r:id="rId5"/>
    <sheet name="20-6" sheetId="10" r:id="rId6"/>
    <sheet name="20-7" sheetId="11" r:id="rId7"/>
    <sheet name="20-8" sheetId="12" r:id="rId8"/>
    <sheet name="20-9" sheetId="13" r:id="rId9"/>
    <sheet name="20-10" sheetId="14" r:id="rId10"/>
    <sheet name="20-11" sheetId="15" r:id="rId11"/>
    <sheet name="20-12" sheetId="16" r:id="rId12"/>
    <sheet name="20-13" sheetId="17" r:id="rId13"/>
    <sheet name="20-13续" sheetId="18" r:id="rId14"/>
    <sheet name="20-14" sheetId="19" r:id="rId15"/>
    <sheet name="20-15" sheetId="20" r:id="rId16"/>
    <sheet name="20-16" sheetId="21" r:id="rId17"/>
    <sheet name="20-17" sheetId="22" r:id="rId18"/>
    <sheet name="20-18" sheetId="23" r:id="rId19"/>
    <sheet name="20-19" sheetId="24" r:id="rId20"/>
    <sheet name="20-20" sheetId="7" r:id="rId21"/>
    <sheet name="20-21" sheetId="25" r:id="rId22"/>
    <sheet name="20-22" sheetId="26" r:id="rId23"/>
    <sheet name="20-23" sheetId="27" r:id="rId24"/>
    <sheet name="20-24" sheetId="28" r:id="rId25"/>
    <sheet name="20-25" sheetId="29" r:id="rId26"/>
    <sheet name="20-26-35" sheetId="30" r:id="rId27"/>
    <sheet name="20-36" sheetId="31" r:id="rId2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<sst xmlns="http://schemas.openxmlformats.org/spreadsheetml/2006/main" count="791" uniqueCount="538">
  <si>
    <t>20-1 公安机关立案的刑事案件情况</t>
  </si>
  <si>
    <t>案件类别</t>
  </si>
  <si>
    <t>立 案 (起)</t>
  </si>
  <si>
    <t>构 成 (％)</t>
  </si>
  <si>
    <t xml:space="preserve">总  计  </t>
  </si>
  <si>
    <t xml:space="preserve"> 杀人  </t>
  </si>
  <si>
    <t xml:space="preserve"> 伤害  </t>
  </si>
  <si>
    <t xml:space="preserve"> 抢劫  </t>
  </si>
  <si>
    <t xml:space="preserve"> </t>
  </si>
  <si>
    <t xml:space="preserve"> 强奸  </t>
  </si>
  <si>
    <t xml:space="preserve"> 拐卖妇女、儿童    </t>
  </si>
  <si>
    <t xml:space="preserve"> 盗窃  </t>
  </si>
  <si>
    <t xml:space="preserve"> 诈骗  </t>
  </si>
  <si>
    <t xml:space="preserve"> 走私  </t>
  </si>
  <si>
    <t xml:space="preserve"> 伪造贩运假货币     </t>
  </si>
  <si>
    <t xml:space="preserve"> 其他  </t>
  </si>
  <si>
    <t>注：本表数据由市公安局提供。</t>
  </si>
  <si>
    <t>20-2 公安机关受理的违反《治安管理处罚法》案件情况(2018年)</t>
  </si>
  <si>
    <t>单位：起</t>
  </si>
  <si>
    <t>受理</t>
  </si>
  <si>
    <t>查处</t>
  </si>
  <si>
    <t xml:space="preserve"> 总   计</t>
  </si>
  <si>
    <t xml:space="preserve"> 扰乱公共秩序      </t>
  </si>
  <si>
    <r>
      <rPr>
        <sz val="8"/>
        <rFont val="汉仪报宋简"/>
        <charset val="134"/>
      </rPr>
      <t xml:space="preserve">  </t>
    </r>
    <r>
      <rPr>
        <vertAlign val="superscript"/>
        <sz val="8"/>
        <rFont val="汉仪报宋简"/>
        <charset val="134"/>
      </rPr>
      <t xml:space="preserve"> #</t>
    </r>
    <r>
      <rPr>
        <sz val="8"/>
        <rFont val="汉仪报宋简"/>
        <charset val="134"/>
      </rPr>
      <t xml:space="preserve">寻衅滋事     </t>
    </r>
  </si>
  <si>
    <t xml:space="preserve"> 妨碍国家工作人员执行职务   </t>
  </si>
  <si>
    <t xml:space="preserve"> 非法携带枪支弹药管制刀具    </t>
  </si>
  <si>
    <t xml:space="preserve"> 违反危险物质管理规定    </t>
  </si>
  <si>
    <t xml:space="preserve"> 殴打他人    </t>
  </si>
  <si>
    <t xml:space="preserve"> 盗窃     </t>
  </si>
  <si>
    <t xml:space="preserve"> 骗取、抢夺、敲诈勒索财物  </t>
  </si>
  <si>
    <t xml:space="preserve"> 哄抢公私财物      </t>
  </si>
  <si>
    <t xml:space="preserve"> 伪造变造倒卖有价票证、凭证     </t>
  </si>
  <si>
    <t xml:space="preserve"> 卖淫、嫖娼     </t>
  </si>
  <si>
    <t xml:space="preserve"> 赌博或为赌博提供条件  </t>
  </si>
  <si>
    <t>20-3 公安机关受理的行政案件分类情况</t>
  </si>
  <si>
    <t>受理案件数</t>
  </si>
  <si>
    <t>查处案件数</t>
  </si>
  <si>
    <t>总  计</t>
  </si>
  <si>
    <t>违反户口、居民身份证管理规定</t>
  </si>
  <si>
    <t>违反治安管理处罚法</t>
  </si>
  <si>
    <t xml:space="preserve">其他  </t>
  </si>
  <si>
    <t>20-4 历年人民检察院检察官基本情况</t>
  </si>
  <si>
    <t>单位：人</t>
  </si>
  <si>
    <t>指    标</t>
  </si>
  <si>
    <t>检察官数</t>
  </si>
  <si>
    <r>
      <rPr>
        <sz val="8"/>
        <rFont val="汉仪报宋简"/>
        <charset val="134"/>
      </rPr>
      <t xml:space="preserve">  </t>
    </r>
    <r>
      <rPr>
        <vertAlign val="superscript"/>
        <sz val="8"/>
        <rFont val="汉仪报宋简"/>
        <charset val="134"/>
      </rPr>
      <t xml:space="preserve"> </t>
    </r>
    <r>
      <rPr>
        <sz val="8"/>
        <rFont val="汉仪报宋简"/>
        <charset val="134"/>
      </rPr>
      <t>女性</t>
    </r>
  </si>
  <si>
    <r>
      <rPr>
        <sz val="8"/>
        <rFont val="汉仪报宋简"/>
        <charset val="134"/>
      </rPr>
      <t xml:space="preserve"> </t>
    </r>
    <r>
      <rPr>
        <vertAlign val="superscript"/>
        <sz val="8"/>
        <rFont val="汉仪报宋简"/>
        <charset val="134"/>
      </rPr>
      <t xml:space="preserve">  </t>
    </r>
    <r>
      <rPr>
        <sz val="8"/>
        <rFont val="汉仪报宋简"/>
        <charset val="134"/>
      </rPr>
      <t>检察长人数</t>
    </r>
  </si>
  <si>
    <r>
      <rPr>
        <sz val="8"/>
        <rFont val="汉仪报宋简"/>
        <charset val="134"/>
      </rPr>
      <t xml:space="preserve">   </t>
    </r>
    <r>
      <rPr>
        <vertAlign val="superscript"/>
        <sz val="8"/>
        <rFont val="汉仪报宋简"/>
        <charset val="134"/>
      </rPr>
      <t xml:space="preserve"> </t>
    </r>
    <r>
      <rPr>
        <sz val="8"/>
        <rFont val="汉仪报宋简"/>
        <charset val="134"/>
      </rPr>
      <t>女性</t>
    </r>
  </si>
  <si>
    <r>
      <rPr>
        <sz val="8"/>
        <rFont val="汉仪报宋简"/>
        <charset val="134"/>
      </rPr>
      <t xml:space="preserve"> </t>
    </r>
    <r>
      <rPr>
        <vertAlign val="superscript"/>
        <sz val="8"/>
        <rFont val="汉仪报宋简"/>
        <charset val="134"/>
      </rPr>
      <t xml:space="preserve"> </t>
    </r>
    <r>
      <rPr>
        <sz val="8"/>
        <rFont val="汉仪报宋简"/>
        <charset val="134"/>
      </rPr>
      <t>副检察长人数</t>
    </r>
  </si>
  <si>
    <t>检察员人数</t>
  </si>
  <si>
    <t xml:space="preserve">   女性</t>
  </si>
  <si>
    <t>助理检察员</t>
  </si>
  <si>
    <t>注：1.2015年实行司法改革对检察官进行遴选，2016年始检察官数量有所调整；</t>
  </si>
  <si>
    <t xml:space="preserve">    2.本表数据由市检察院提供。</t>
  </si>
  <si>
    <t>20-5 检察机关直接立案侦查案件情况(2018年)</t>
  </si>
  <si>
    <t>立案合计</t>
  </si>
  <si>
    <t>案件分类</t>
  </si>
  <si>
    <t>件</t>
  </si>
  <si>
    <t>人</t>
  </si>
  <si>
    <t>大案(件)</t>
  </si>
  <si>
    <t>要案(人)</t>
  </si>
  <si>
    <t>0</t>
  </si>
  <si>
    <t xml:space="preserve"> 贪污贿赂案件</t>
  </si>
  <si>
    <t xml:space="preserve"> 渎职案件</t>
  </si>
  <si>
    <t>注：本表数据由市检察院提供。</t>
  </si>
  <si>
    <t>20-6 人民检察院受理举报、控告和申诉案件情况</t>
  </si>
  <si>
    <t>单位：件</t>
  </si>
  <si>
    <t>案 件 类 别</t>
  </si>
  <si>
    <t>受    理</t>
  </si>
  <si>
    <t>处    理</t>
  </si>
  <si>
    <r>
      <rPr>
        <sz val="8"/>
        <rFont val="汉仪报宋简"/>
        <charset val="134"/>
      </rPr>
      <t xml:space="preserve"> </t>
    </r>
    <r>
      <rPr>
        <vertAlign val="superscript"/>
        <sz val="8"/>
        <rFont val="汉仪报宋简"/>
        <charset val="134"/>
      </rPr>
      <t xml:space="preserve"> </t>
    </r>
    <r>
      <rPr>
        <sz val="8"/>
        <rFont val="汉仪报宋简"/>
        <charset val="134"/>
      </rPr>
      <t>分送检察机关</t>
    </r>
  </si>
  <si>
    <r>
      <rPr>
        <sz val="8"/>
        <rFont val="汉仪报宋简"/>
        <charset val="134"/>
      </rPr>
      <t xml:space="preserve"> </t>
    </r>
    <r>
      <rPr>
        <vertAlign val="superscript"/>
        <sz val="8"/>
        <rFont val="汉仪报宋简"/>
        <charset val="134"/>
      </rPr>
      <t xml:space="preserve"> </t>
    </r>
    <r>
      <rPr>
        <sz val="8"/>
        <rFont val="汉仪报宋简"/>
        <charset val="134"/>
      </rPr>
      <t>转其他机关</t>
    </r>
  </si>
  <si>
    <t>20-7 历年人民法院审理一审案件情况</t>
  </si>
  <si>
    <t>年  份</t>
  </si>
  <si>
    <t>收    案</t>
  </si>
  <si>
    <t>刑     事</t>
  </si>
  <si>
    <t>民     事</t>
  </si>
  <si>
    <t>行     政</t>
  </si>
  <si>
    <t>执行</t>
  </si>
  <si>
    <t>其他</t>
  </si>
  <si>
    <t>注：1.一审案件指人民法院按照诉讼级别管辖按第一审程序审理的案件；</t>
  </si>
  <si>
    <t xml:space="preserve">    2.民事案件包含经济纠纷和海事海商案件。</t>
  </si>
  <si>
    <t xml:space="preserve">    3.本表数据由市法院提供。</t>
  </si>
  <si>
    <t>20-8 历年人民法院审理刑事案件罪犯情况</t>
  </si>
  <si>
    <t>刑事罪犯总数</t>
  </si>
  <si>
    <t>青少年罪犯占</t>
  </si>
  <si>
    <t>青少年罪犯</t>
  </si>
  <si>
    <t>刑事罪犯比重(%)</t>
  </si>
  <si>
    <t>不满18岁</t>
  </si>
  <si>
    <t>18岁至25岁</t>
  </si>
  <si>
    <t>注：本表数据由市法院提供。</t>
  </si>
  <si>
    <t>20-9 人民法院审理权属、侵权纠纷及其他民事一审案件收结案情况(2018年)</t>
  </si>
  <si>
    <t xml:space="preserve">单位：件                                                 </t>
  </si>
  <si>
    <t>项     目</t>
  </si>
  <si>
    <t>收  案</t>
  </si>
  <si>
    <t>结  案</t>
  </si>
  <si>
    <t>调  解</t>
  </si>
  <si>
    <t>判  决</t>
  </si>
  <si>
    <t>驳  回</t>
  </si>
  <si>
    <t>撤  诉</t>
  </si>
  <si>
    <t>其  他</t>
  </si>
  <si>
    <t>合 计</t>
  </si>
  <si>
    <t>物权</t>
  </si>
  <si>
    <t>票据、证券权益纠纷</t>
  </si>
  <si>
    <t>股东权纠纷</t>
  </si>
  <si>
    <t>不正当竞争纠纷</t>
  </si>
  <si>
    <t>人身权纠纷</t>
  </si>
  <si>
    <t>特殊侵权纠纷</t>
  </si>
  <si>
    <t>不当得利</t>
  </si>
  <si>
    <t>特别程序</t>
  </si>
  <si>
    <t>其它</t>
  </si>
  <si>
    <t>20-10 法官及审理有关案件情况</t>
  </si>
  <si>
    <t>法官及陪审员情况(人)</t>
  </si>
  <si>
    <t xml:space="preserve">  法院法官人数</t>
  </si>
  <si>
    <r>
      <rPr>
        <sz val="8"/>
        <rFont val="汉仪报宋简"/>
        <charset val="134"/>
      </rPr>
      <t xml:space="preserve">   </t>
    </r>
    <r>
      <rPr>
        <vertAlign val="superscript"/>
        <sz val="8"/>
        <rFont val="汉仪报宋简"/>
        <charset val="134"/>
      </rPr>
      <t xml:space="preserve"> </t>
    </r>
    <r>
      <rPr>
        <sz val="8"/>
        <rFont val="汉仪报宋简"/>
        <charset val="134"/>
      </rPr>
      <t>女法官</t>
    </r>
  </si>
  <si>
    <t xml:space="preserve">  高级法院法官人数</t>
  </si>
  <si>
    <t xml:space="preserve">  人民陪审员人数</t>
  </si>
  <si>
    <r>
      <rPr>
        <sz val="8"/>
        <rFont val="汉仪报宋简"/>
        <charset val="134"/>
      </rPr>
      <t xml:space="preserve">   </t>
    </r>
    <r>
      <rPr>
        <vertAlign val="superscript"/>
        <sz val="8"/>
        <rFont val="汉仪报宋简"/>
        <charset val="134"/>
      </rPr>
      <t xml:space="preserve"> </t>
    </r>
    <r>
      <rPr>
        <sz val="8"/>
        <rFont val="汉仪报宋简"/>
        <charset val="134"/>
      </rPr>
      <t>女陪审员</t>
    </r>
  </si>
  <si>
    <t>审理民事案件情况(件)</t>
  </si>
  <si>
    <t xml:space="preserve">  离婚案件数</t>
  </si>
  <si>
    <t xml:space="preserve">  抚育、抚养赡养案件数</t>
  </si>
  <si>
    <t>建立少年法庭数(个)</t>
  </si>
  <si>
    <t>各级人民法院判决生效的未成年人犯罪人数(人)</t>
  </si>
  <si>
    <t>未成年人犯罪人数占同期犯罪人数的比例(%)</t>
  </si>
  <si>
    <t>20-11 全市法院判处犯罪案件情况(2018年)</t>
  </si>
  <si>
    <t>指   标</t>
  </si>
  <si>
    <t>判处犯罪人数</t>
  </si>
  <si>
    <t>女性所占比例</t>
  </si>
  <si>
    <t>(人)</t>
  </si>
  <si>
    <r>
      <rPr>
        <vertAlign val="superscript"/>
        <sz val="8"/>
        <rFont val="汉仪报宋简"/>
        <charset val="134"/>
      </rPr>
      <t>#</t>
    </r>
    <r>
      <rPr>
        <sz val="8"/>
        <rFont val="汉仪报宋简"/>
        <charset val="134"/>
      </rPr>
      <t>女性</t>
    </r>
  </si>
  <si>
    <t>(%)</t>
  </si>
  <si>
    <t>514</t>
  </si>
  <si>
    <t>14</t>
  </si>
  <si>
    <t>2.7</t>
  </si>
  <si>
    <t xml:space="preserve">  侮辱罪</t>
  </si>
  <si>
    <t xml:space="preserve">  组织卖淫罪</t>
  </si>
  <si>
    <t xml:space="preserve">  引诱、容留、介绍卖淫罪</t>
  </si>
  <si>
    <t>3</t>
  </si>
  <si>
    <t xml:space="preserve">  遗弃罪</t>
  </si>
  <si>
    <t xml:space="preserve">  妨害作证罪</t>
  </si>
  <si>
    <t xml:space="preserve">  重婚罪</t>
  </si>
  <si>
    <t xml:space="preserve">  拐卖妇女、儿童罪</t>
  </si>
  <si>
    <t xml:space="preserve">  窝藏、包庇罪</t>
  </si>
  <si>
    <t>1</t>
  </si>
  <si>
    <t xml:space="preserve">  拐骗儿童罪</t>
  </si>
  <si>
    <t xml:space="preserve">  诈骗罪</t>
  </si>
  <si>
    <t>11</t>
  </si>
  <si>
    <t>9</t>
  </si>
  <si>
    <t xml:space="preserve">  强迫卖淫罪</t>
  </si>
  <si>
    <t xml:space="preserve">  贪污罪</t>
  </si>
  <si>
    <t xml:space="preserve">  盗窃罪</t>
  </si>
  <si>
    <t>94</t>
  </si>
  <si>
    <t>1.1</t>
  </si>
  <si>
    <t xml:space="preserve">  其他</t>
  </si>
  <si>
    <t>404</t>
  </si>
  <si>
    <t>12</t>
  </si>
  <si>
    <t>20-12 人民法院刑事一审案件收结案情况(2018年)</t>
  </si>
  <si>
    <t>项  目</t>
  </si>
  <si>
    <t>判 决</t>
  </si>
  <si>
    <t>驳 回</t>
  </si>
  <si>
    <t>撤 诉</t>
  </si>
  <si>
    <t>其 他</t>
  </si>
  <si>
    <t>合   计</t>
  </si>
  <si>
    <t>424</t>
  </si>
  <si>
    <t>423</t>
  </si>
  <si>
    <t>422</t>
  </si>
  <si>
    <t xml:space="preserve"> 危害国家安全罪</t>
  </si>
  <si>
    <t xml:space="preserve"> 危害公共安全罪</t>
  </si>
  <si>
    <t>90</t>
  </si>
  <si>
    <t xml:space="preserve"> 破坏社会主义经济秩序罪</t>
  </si>
  <si>
    <t>6</t>
  </si>
  <si>
    <t xml:space="preserve"> 侵犯公民人身权利、民主权利罪</t>
  </si>
  <si>
    <t>60</t>
  </si>
  <si>
    <t>59</t>
  </si>
  <si>
    <t xml:space="preserve"> 侵犯财产罪</t>
  </si>
  <si>
    <t>96</t>
  </si>
  <si>
    <t xml:space="preserve"> 妨害社会管理秩序罪</t>
  </si>
  <si>
    <t>162</t>
  </si>
  <si>
    <t>161</t>
  </si>
  <si>
    <t xml:space="preserve"> 危害国防利益罪</t>
  </si>
  <si>
    <t xml:space="preserve"> 贪污贿赂罪</t>
  </si>
  <si>
    <t xml:space="preserve"> 渎职罪</t>
  </si>
  <si>
    <t xml:space="preserve"> 其他</t>
  </si>
  <si>
    <t>注：1.收案中不含旧存.</t>
  </si>
  <si>
    <t xml:space="preserve">    2.本表数据由市法院提供。</t>
  </si>
  <si>
    <t xml:space="preserve">  </t>
  </si>
  <si>
    <t>20-13 人民法院民商一审案件收结案情况(2018年)</t>
  </si>
  <si>
    <t>单位: 件</t>
  </si>
  <si>
    <t>调 解</t>
  </si>
  <si>
    <t>合  计</t>
  </si>
  <si>
    <t xml:space="preserve">  婚姻家庭</t>
  </si>
  <si>
    <t xml:space="preserve">  继承</t>
  </si>
  <si>
    <t xml:space="preserve">  物权纠纷</t>
  </si>
  <si>
    <t xml:space="preserve">  股东权纠纷</t>
  </si>
  <si>
    <t xml:space="preserve">  特殊侵权纠纷</t>
  </si>
  <si>
    <t xml:space="preserve">  票据、证券权益纠纷</t>
  </si>
  <si>
    <t xml:space="preserve">  不正当竞争纠纷</t>
  </si>
  <si>
    <t xml:space="preserve">  人格权纠纷</t>
  </si>
  <si>
    <t xml:space="preserve">  特别程序</t>
  </si>
  <si>
    <t>注：1.结案中含上年旧存；</t>
  </si>
  <si>
    <t>20-13 续</t>
  </si>
  <si>
    <t>结 案</t>
  </si>
  <si>
    <t xml:space="preserve">  买卖合同纠纷</t>
  </si>
  <si>
    <t xml:space="preserve">  房地产开发经营合同纠纷</t>
  </si>
  <si>
    <t xml:space="preserve">  服务合同</t>
  </si>
  <si>
    <t xml:space="preserve">  借款合同纠纷</t>
  </si>
  <si>
    <t xml:space="preserve">  租赁合同纠纷</t>
  </si>
  <si>
    <t xml:space="preserve">  建设工程合同纠纷</t>
  </si>
  <si>
    <t xml:space="preserve">  运输合同纠纷</t>
  </si>
  <si>
    <t xml:space="preserve">  知识产权合同</t>
  </si>
  <si>
    <t xml:space="preserve">  其他合同纠纷</t>
  </si>
  <si>
    <t>20-14 人民法院行政一审案件收结案情况(2018年)</t>
  </si>
  <si>
    <t>维  持</t>
  </si>
  <si>
    <t xml:space="preserve"> 合   计</t>
  </si>
  <si>
    <t xml:space="preserve"> 公   安</t>
  </si>
  <si>
    <t xml:space="preserve"> 工   商</t>
  </si>
  <si>
    <t xml:space="preserve"> 土   地</t>
  </si>
  <si>
    <t xml:space="preserve"> 林   业</t>
  </si>
  <si>
    <t xml:space="preserve"> 城   建</t>
  </si>
  <si>
    <t xml:space="preserve"> 交   通</t>
  </si>
  <si>
    <t xml:space="preserve"> 税   务</t>
  </si>
  <si>
    <t xml:space="preserve"> 其   他</t>
  </si>
  <si>
    <t>20-15 法律援助工作基本情况</t>
  </si>
  <si>
    <t>项        目</t>
  </si>
  <si>
    <t>机构数(个)</t>
  </si>
  <si>
    <t>实有人数(人)</t>
  </si>
  <si>
    <t>法律援助专职律师数(人)</t>
  </si>
  <si>
    <t>诉讼案件总数(件)</t>
  </si>
  <si>
    <t xml:space="preserve">  民事案件</t>
  </si>
  <si>
    <t xml:space="preserve">  刑事案件</t>
  </si>
  <si>
    <t xml:space="preserve">  行政案件</t>
  </si>
  <si>
    <t>非诉讼案件(件)</t>
  </si>
  <si>
    <t>受援人数(人)</t>
  </si>
  <si>
    <t>咨询(来访、来电)数(人次)</t>
  </si>
  <si>
    <t>妇女获得法律援助人数(人)</t>
  </si>
  <si>
    <t>得到法律机构援助的未成年人数(人)</t>
  </si>
  <si>
    <t>本表数据由司法局提供</t>
  </si>
  <si>
    <t>20-16 历年律师、公证和调解工作基本情况</t>
  </si>
  <si>
    <t>项    目</t>
  </si>
  <si>
    <t>律师工作</t>
  </si>
  <si>
    <t xml:space="preserve">  律师事务所 (个)</t>
  </si>
  <si>
    <t xml:space="preserve">   #专职律师</t>
  </si>
  <si>
    <t xml:space="preserve">    兼职律师</t>
  </si>
  <si>
    <t xml:space="preserve">  聘请担任常年</t>
  </si>
  <si>
    <t xml:space="preserve">   法律顾问的单位(处)</t>
  </si>
  <si>
    <t xml:space="preserve">  民事诉讼代理  (件)</t>
  </si>
  <si>
    <t xml:space="preserve">  刑事诉讼辩护及代理(件)</t>
  </si>
  <si>
    <t xml:space="preserve">  行政诉讼代理  (件)</t>
  </si>
  <si>
    <t xml:space="preserve">  非诉讼法律事务(件)</t>
  </si>
  <si>
    <t xml:space="preserve">  解答法律询问  (人次)</t>
  </si>
  <si>
    <t xml:space="preserve">  代写法律事务文书 (件)</t>
  </si>
  <si>
    <t>公证工作</t>
  </si>
  <si>
    <t xml:space="preserve">  公证处   (个)</t>
  </si>
  <si>
    <t xml:space="preserve">  公证人员 (人)</t>
  </si>
  <si>
    <t xml:space="preserve">   #公证员</t>
  </si>
  <si>
    <t xml:space="preserve">    公证员助理</t>
  </si>
  <si>
    <t xml:space="preserve">  办理公证文书 (件)</t>
  </si>
  <si>
    <t>人民调解工作</t>
  </si>
  <si>
    <t xml:space="preserve">  专职司法助理员 (人)</t>
  </si>
  <si>
    <t xml:space="preserve">  人民调解委员会 (个)</t>
  </si>
  <si>
    <t xml:space="preserve">  调解人员(人)</t>
  </si>
  <si>
    <t xml:space="preserve">  调解民间纠纷   (件)</t>
  </si>
  <si>
    <t>注：2011年起，专职司法助理员统计口径有所调整，地方司法所事业编制专职司法助理员纳入统计。</t>
  </si>
  <si>
    <t>20-17 调解民间纠纷分类</t>
  </si>
  <si>
    <t>项目</t>
  </si>
  <si>
    <t>调解纠纷(件)</t>
  </si>
  <si>
    <t>各类纠纷所占比重(%)</t>
  </si>
  <si>
    <t xml:space="preserve"> 婚姻家庭纠纷</t>
  </si>
  <si>
    <t>28.0</t>
  </si>
  <si>
    <t xml:space="preserve"> 邻里纠纷</t>
  </si>
  <si>
    <t xml:space="preserve"> 房屋宅基地纠纷</t>
  </si>
  <si>
    <t xml:space="preserve"> 合同纠纷</t>
  </si>
  <si>
    <t xml:space="preserve"> 生产经营纠纷</t>
  </si>
  <si>
    <t xml:space="preserve"> 损害赔偿纠纷</t>
  </si>
  <si>
    <t xml:space="preserve"> 劳动争议纠纷</t>
  </si>
  <si>
    <t xml:space="preserve"> 村务管理纠纷</t>
  </si>
  <si>
    <t xml:space="preserve"> 山林土地纠纷</t>
  </si>
  <si>
    <t xml:space="preserve"> 征地拆迁纠纷</t>
  </si>
  <si>
    <t xml:space="preserve"> 计划生育纠纷</t>
  </si>
  <si>
    <t xml:space="preserve"> 环境保护纠纷</t>
  </si>
  <si>
    <t xml:space="preserve"> 道路交通事故纠纷</t>
  </si>
  <si>
    <t xml:space="preserve"> 物业纠纷</t>
  </si>
  <si>
    <t xml:space="preserve"> 医疗纠纷</t>
  </si>
  <si>
    <t xml:space="preserve"> 其  他</t>
  </si>
  <si>
    <t>20-18 历年劳动争议处理情况</t>
  </si>
  <si>
    <t xml:space="preserve">  上期未结案数 (件)</t>
  </si>
  <si>
    <t>4</t>
  </si>
  <si>
    <t xml:space="preserve">  当期案件受理数 (件)</t>
  </si>
  <si>
    <r>
      <rPr>
        <b/>
        <sz val="12"/>
        <rFont val="宋体"/>
        <charset val="134"/>
      </rPr>
      <t>1</t>
    </r>
    <r>
      <rPr>
        <b/>
        <sz val="12"/>
        <rFont val="宋体"/>
        <charset val="134"/>
      </rPr>
      <t>26</t>
    </r>
  </si>
  <si>
    <r>
      <rPr>
        <sz val="8"/>
        <rFont val="汉仪报宋简"/>
        <charset val="134"/>
      </rPr>
      <t xml:space="preserve">  </t>
    </r>
    <r>
      <rPr>
        <vertAlign val="superscript"/>
        <sz val="8"/>
        <rFont val="汉仪报宋简"/>
        <charset val="134"/>
      </rPr>
      <t xml:space="preserve">   </t>
    </r>
    <r>
      <rPr>
        <sz val="8"/>
        <rFont val="汉仪报宋简"/>
        <charset val="134"/>
      </rPr>
      <t>集体劳动争议案件数</t>
    </r>
  </si>
  <si>
    <t xml:space="preserve">    劳动者申诉案件数</t>
  </si>
  <si>
    <r>
      <rPr>
        <sz val="12"/>
        <rFont val="宋体"/>
        <charset val="134"/>
      </rPr>
      <t>1</t>
    </r>
    <r>
      <rPr>
        <sz val="12"/>
        <rFont val="宋体"/>
        <charset val="134"/>
      </rPr>
      <t>26</t>
    </r>
  </si>
  <si>
    <t xml:space="preserve">  按争议原因分(件)</t>
  </si>
  <si>
    <t xml:space="preserve">    劳动报酬</t>
  </si>
  <si>
    <t xml:space="preserve">    社会保险</t>
  </si>
  <si>
    <t xml:space="preserve">    变更劳动合同</t>
  </si>
  <si>
    <t xml:space="preserve">    解除、终止劳动合同</t>
  </si>
  <si>
    <t xml:space="preserve">    其  他</t>
  </si>
  <si>
    <t xml:space="preserve">  劳动者当事人数 (人)</t>
  </si>
  <si>
    <r>
      <rPr>
        <sz val="8"/>
        <rFont val="汉仪报宋简"/>
        <charset val="134"/>
      </rPr>
      <t xml:space="preserve">  </t>
    </r>
    <r>
      <rPr>
        <vertAlign val="superscript"/>
        <sz val="8"/>
        <rFont val="汉仪报宋简"/>
        <charset val="134"/>
      </rPr>
      <t xml:space="preserve">  </t>
    </r>
    <r>
      <rPr>
        <sz val="8"/>
        <rFont val="汉仪报宋简"/>
        <charset val="134"/>
      </rPr>
      <t>集体劳动争议</t>
    </r>
  </si>
  <si>
    <t>案件处理情况</t>
  </si>
  <si>
    <t xml:space="preserve">  结案数 (件)</t>
  </si>
  <si>
    <r>
      <rPr>
        <sz val="12"/>
        <rFont val="宋体"/>
        <charset val="134"/>
      </rPr>
      <t>1</t>
    </r>
    <r>
      <rPr>
        <sz val="12"/>
        <rFont val="宋体"/>
        <charset val="134"/>
      </rPr>
      <t>24</t>
    </r>
  </si>
  <si>
    <t xml:space="preserve">  按处理方式分</t>
  </si>
  <si>
    <t xml:space="preserve">    仲裁调解</t>
  </si>
  <si>
    <t xml:space="preserve">    仲裁裁决</t>
  </si>
  <si>
    <t xml:space="preserve">    其他方式</t>
  </si>
  <si>
    <t xml:space="preserve">  按处理结果分</t>
  </si>
  <si>
    <r>
      <rPr>
        <b/>
        <sz val="12"/>
        <rFont val="宋体"/>
        <charset val="134"/>
      </rPr>
      <t>1</t>
    </r>
    <r>
      <rPr>
        <b/>
        <sz val="12"/>
        <rFont val="宋体"/>
        <charset val="134"/>
      </rPr>
      <t>24</t>
    </r>
  </si>
  <si>
    <t xml:space="preserve">    用人单位胜诉</t>
  </si>
  <si>
    <t xml:space="preserve">    劳动者胜诉</t>
  </si>
  <si>
    <t xml:space="preserve">    双方部分胜诉</t>
  </si>
  <si>
    <t>5</t>
  </si>
  <si>
    <t>案外调解案件数</t>
  </si>
  <si>
    <t/>
  </si>
  <si>
    <t>注：2011年起，解除、终止劳动合同的类型进行合并统计。</t>
  </si>
  <si>
    <t>20-19 历年工会组织情况</t>
  </si>
  <si>
    <t>工会基层组织数</t>
  </si>
  <si>
    <t>工会组织基层单位的职工与会员人数</t>
  </si>
  <si>
    <t>工会专职工作
人员人数</t>
  </si>
  <si>
    <t>职工</t>
  </si>
  <si>
    <t>会员</t>
  </si>
  <si>
    <t>女职工</t>
  </si>
  <si>
    <t>女会员</t>
  </si>
  <si>
    <t>注：本表数据由市工会提供。</t>
  </si>
  <si>
    <t>联系人：王辉斋</t>
  </si>
  <si>
    <t>联系电话：13637578323</t>
  </si>
  <si>
    <t>20-20 交通事故情况 (2018)</t>
  </si>
  <si>
    <t>类   别</t>
  </si>
  <si>
    <t>发生数(起)</t>
  </si>
  <si>
    <t>死亡人数 (人)</t>
  </si>
  <si>
    <t>受伤人数(人)</t>
  </si>
  <si>
    <t>直接财产损失(万元)</t>
  </si>
  <si>
    <t>总   计</t>
  </si>
  <si>
    <t xml:space="preserve">   重大事故</t>
  </si>
  <si>
    <t xml:space="preserve">     特大事故</t>
  </si>
  <si>
    <t xml:space="preserve"> 机动车</t>
  </si>
  <si>
    <t>38</t>
  </si>
  <si>
    <t>107</t>
  </si>
  <si>
    <t xml:space="preserve">    汽车</t>
  </si>
  <si>
    <t>15</t>
  </si>
  <si>
    <t>44</t>
  </si>
  <si>
    <t xml:space="preserve">    摩托车</t>
  </si>
  <si>
    <t>23</t>
  </si>
  <si>
    <t>63</t>
  </si>
  <si>
    <t xml:space="preserve">    拖拉机</t>
  </si>
  <si>
    <t xml:space="preserve"> 非机动车</t>
  </si>
  <si>
    <t xml:space="preserve">    自行车</t>
  </si>
  <si>
    <t xml:space="preserve">    行人乘车人</t>
  </si>
  <si>
    <t>10</t>
  </si>
  <si>
    <t>注：本表数据由市交管大队提供。</t>
  </si>
  <si>
    <t>20-21 火灾事故情况 (2018)</t>
  </si>
  <si>
    <t>特大</t>
  </si>
  <si>
    <t>重   大</t>
  </si>
  <si>
    <t>较  大</t>
  </si>
  <si>
    <t>一  般</t>
  </si>
  <si>
    <t xml:space="preserve"> 发    生 (起)</t>
  </si>
  <si>
    <t xml:space="preserve"> 死    亡 (人)</t>
  </si>
  <si>
    <t xml:space="preserve"> 受    伤(人)</t>
  </si>
  <si>
    <t xml:space="preserve"> 直接经济损失(元)</t>
  </si>
  <si>
    <t xml:space="preserve"> 平均每起事故损失 (元)</t>
  </si>
  <si>
    <t>注：本表数据由市消防支队提供。</t>
  </si>
  <si>
    <t>20-22 历年社会保险基本情况</t>
  </si>
  <si>
    <t>单位：人、元</t>
  </si>
  <si>
    <t>失  业  保  险</t>
  </si>
  <si>
    <t>城镇职工基本医疗保险</t>
  </si>
  <si>
    <t>工伤保险</t>
  </si>
  <si>
    <t>年末参加生育保险人数</t>
  </si>
  <si>
    <t>年份</t>
  </si>
  <si>
    <t>年末参保</t>
  </si>
  <si>
    <t>全年发放失业</t>
  </si>
  <si>
    <t>全年发放</t>
  </si>
  <si>
    <t>年末享受工伤</t>
  </si>
  <si>
    <t>人    数</t>
  </si>
  <si>
    <t>保险金人数</t>
  </si>
  <si>
    <t>失业保险金</t>
  </si>
  <si>
    <t>职工人数</t>
  </si>
  <si>
    <t>退休人员</t>
  </si>
  <si>
    <t>待遇的人数</t>
  </si>
  <si>
    <t>注：本表数据由市就业局和社保事业局提供。</t>
  </si>
  <si>
    <t>注：本表数据社保事业局只填报本单位所负责的数据，其余数据由就业局填报</t>
  </si>
  <si>
    <t>20-23 历年社会保险基金收支及累计结余</t>
  </si>
  <si>
    <t>单位：万元</t>
  </si>
  <si>
    <t>年    份</t>
  </si>
  <si>
    <t>基本养老保险</t>
  </si>
  <si>
    <t>失业保险</t>
  </si>
  <si>
    <t>城镇基本</t>
  </si>
  <si>
    <t>生育保险</t>
  </si>
  <si>
    <t>基金收入</t>
  </si>
  <si>
    <t>基金支出</t>
  </si>
  <si>
    <t>累计结余</t>
  </si>
  <si>
    <t>2018</t>
  </si>
  <si>
    <t>注：1.2007年及以后城镇基本医疗保险基金中包括城镇职工基本医疗保险和城镇居民基本医疗保险；</t>
  </si>
  <si>
    <t xml:space="preserve">    2.本表数据由市就业局和社保事业局提供。</t>
  </si>
  <si>
    <t>3.注：本表数据社保事业局只填报本单位所负责的数据，其余数据由就业局填报</t>
  </si>
  <si>
    <t>20-24 历年参加城镇职工基本养老保险人数</t>
  </si>
  <si>
    <t>单位: 人</t>
  </si>
  <si>
    <t>职  工</t>
  </si>
  <si>
    <t>离退休人员</t>
  </si>
  <si>
    <t>企 业 (含其他)</t>
  </si>
  <si>
    <t>2.本表数据由市社保事业局提供。</t>
  </si>
  <si>
    <t>20-25 离休、退休、退职人员人数及保险福利费用﹙2018﹚</t>
  </si>
  <si>
    <t>单位：人、千元</t>
  </si>
  <si>
    <t>项       目</t>
  </si>
  <si>
    <t>离休退休
退职人数(人)</t>
  </si>
  <si>
    <t>保险福利</t>
  </si>
  <si>
    <t>女性</t>
  </si>
  <si>
    <t>离休人员</t>
  </si>
  <si>
    <t>费总额</t>
  </si>
  <si>
    <t>离休金</t>
  </si>
  <si>
    <t>退休金</t>
  </si>
  <si>
    <t xml:space="preserve">总  计                       </t>
  </si>
  <si>
    <t xml:space="preserve"> 企业(含私营企业)、其他(以个人身份参保人员)</t>
  </si>
  <si>
    <t xml:space="preserve"> 机关、事业单位</t>
  </si>
  <si>
    <t>注：本表数据由市社保事业局提供。</t>
  </si>
  <si>
    <t>20-26  提供住宿的社会服务机构床位数</t>
  </si>
  <si>
    <t>20-27  孤儿和家庭儿童收养</t>
  </si>
  <si>
    <t>20-28  社会救助情况</t>
  </si>
  <si>
    <t>单位：张</t>
  </si>
  <si>
    <t>床位数</t>
  </si>
  <si>
    <t>每千人口</t>
  </si>
  <si>
    <t>孤儿数</t>
  </si>
  <si>
    <t>家庭儿童收养登记总数</t>
  </si>
  <si>
    <t>家庭儿童</t>
  </si>
  <si>
    <t>地  区</t>
  </si>
  <si>
    <t>老年及残</t>
  </si>
  <si>
    <t>智障和精神</t>
  </si>
  <si>
    <t>儿童床位</t>
  </si>
  <si>
    <t>救助及其他</t>
  </si>
  <si>
    <t>社会服务</t>
  </si>
  <si>
    <t>(件)</t>
  </si>
  <si>
    <t>中国公民</t>
  </si>
  <si>
    <t>外国公民</t>
  </si>
  <si>
    <t>收养比例</t>
  </si>
  <si>
    <t xml:space="preserve">
地  区</t>
  </si>
  <si>
    <t>城市居民最低</t>
  </si>
  <si>
    <t>农村居民最低</t>
  </si>
  <si>
    <t>农村集中供养</t>
  </si>
  <si>
    <t>农村分散供养</t>
  </si>
  <si>
    <t>传统救济人数</t>
  </si>
  <si>
    <t>疾人床位</t>
  </si>
  <si>
    <t>疾病床位</t>
  </si>
  <si>
    <t>社会服务床位</t>
  </si>
  <si>
    <t>收养登记</t>
  </si>
  <si>
    <t>生活保障人数</t>
  </si>
  <si>
    <t>五保人数</t>
  </si>
  <si>
    <t>1317</t>
  </si>
  <si>
    <t>1217</t>
  </si>
  <si>
    <t>20-29  医疗救助情况</t>
  </si>
  <si>
    <t>20-30  福利彩票销售情况</t>
  </si>
  <si>
    <t>20-31  优抚安置情况</t>
  </si>
  <si>
    <t>资助参加</t>
  </si>
  <si>
    <t>直接医疗</t>
  </si>
  <si>
    <t>福利彩票发行单位</t>
  </si>
  <si>
    <t>福利彩票销售额</t>
  </si>
  <si>
    <t>提取公益金</t>
  </si>
  <si>
    <t>国家重点</t>
  </si>
  <si>
    <t>接收军队离</t>
  </si>
  <si>
    <t>医疗保险人数</t>
  </si>
  <si>
    <t>救助人数</t>
  </si>
  <si>
    <t>医疗保险支出</t>
  </si>
  <si>
    <t>救助支出</t>
  </si>
  <si>
    <t>(个)</t>
  </si>
  <si>
    <t>(万元)</t>
  </si>
  <si>
    <t>优抚对象</t>
  </si>
  <si>
    <t>定期抚恤人数</t>
  </si>
  <si>
    <t>定期补助人数</t>
  </si>
  <si>
    <t>伤残人员</t>
  </si>
  <si>
    <t>(人次)</t>
  </si>
  <si>
    <t>注：由于机构改革，该项业务已转隶市退役军人事务管理局管理，我局无法提供数据。</t>
  </si>
  <si>
    <t>20-32  社区服务机构基本情况</t>
  </si>
  <si>
    <t>20-33 婚姻服务情况</t>
  </si>
  <si>
    <t>单位：个</t>
  </si>
  <si>
    <t>社区服务</t>
  </si>
  <si>
    <t>结婚登记</t>
  </si>
  <si>
    <t>离    婚</t>
  </si>
  <si>
    <t>粗离婚率</t>
  </si>
  <si>
    <t>机构数</t>
  </si>
  <si>
    <t>其他社区</t>
  </si>
  <si>
    <t>机构覆盖率</t>
  </si>
  <si>
    <t>(对)</t>
  </si>
  <si>
    <t>内地居民</t>
  </si>
  <si>
    <t>初婚</t>
  </si>
  <si>
    <t>再婚</t>
  </si>
  <si>
    <t>涉外及港澳台</t>
  </si>
  <si>
    <t>指导中心数</t>
  </si>
  <si>
    <t>中心数</t>
  </si>
  <si>
    <t>站    数</t>
  </si>
  <si>
    <t>服务机构</t>
  </si>
  <si>
    <t>登记结婚（对）</t>
  </si>
  <si>
    <t>居民登记结婚</t>
  </si>
  <si>
    <t>(‰)</t>
  </si>
  <si>
    <t>3334</t>
  </si>
  <si>
    <t>5566</t>
  </si>
  <si>
    <t>1102</t>
  </si>
  <si>
    <t>884</t>
  </si>
  <si>
    <t>20-34  社会组织情况</t>
  </si>
  <si>
    <t>20-35  自治组织情况</t>
  </si>
  <si>
    <t>单位数</t>
  </si>
  <si>
    <t>年末</t>
  </si>
  <si>
    <t>单位数
（个）</t>
  </si>
  <si>
    <t>年  末</t>
  </si>
  <si>
    <t>年 份</t>
  </si>
  <si>
    <t>社会团体</t>
  </si>
  <si>
    <t>民办非</t>
  </si>
  <si>
    <t>基金会</t>
  </si>
  <si>
    <t>村  民</t>
  </si>
  <si>
    <t>社  区</t>
  </si>
  <si>
    <t>成员数</t>
  </si>
  <si>
    <t>企业单位</t>
  </si>
  <si>
    <t>委员会</t>
  </si>
  <si>
    <t>居委会</t>
  </si>
  <si>
    <t>单位：市民政局，联系人及联系电话：闵建华，18078901696</t>
  </si>
  <si>
    <t>20-36 扶贫开发</t>
  </si>
  <si>
    <t>地 区</t>
  </si>
  <si>
    <t>2014年</t>
  </si>
  <si>
    <t>2015年</t>
  </si>
  <si>
    <t>2016年</t>
  </si>
  <si>
    <t>2017年</t>
  </si>
  <si>
    <t>2018年</t>
  </si>
  <si>
    <t>贫困人数
（人）</t>
  </si>
  <si>
    <t>贫困人口发生率
（%）</t>
  </si>
  <si>
    <t>脱贫人数
（人）</t>
  </si>
  <si>
    <t>琼海市</t>
  </si>
  <si>
    <t>嘉积镇</t>
  </si>
  <si>
    <t>博鳌镇</t>
  </si>
  <si>
    <t>大路镇</t>
  </si>
  <si>
    <t>龙江镇</t>
  </si>
  <si>
    <t>阳江镇</t>
  </si>
  <si>
    <t>长坡镇</t>
  </si>
  <si>
    <t>中原镇</t>
  </si>
  <si>
    <t>石壁镇</t>
  </si>
  <si>
    <t>塔洋镇</t>
  </si>
  <si>
    <t>潭门镇</t>
  </si>
  <si>
    <t>万泉镇</t>
  </si>
  <si>
    <t>会山镇</t>
  </si>
  <si>
    <t>彬村山华侨经济区</t>
  </si>
  <si>
    <t>注：数据源于市扶贫办。</t>
  </si>
</sst>
</file>

<file path=xl/styles.xml><?xml version="1.0" encoding="utf-8"?>
<styleSheet xmlns="http://schemas.openxmlformats.org/spreadsheetml/2006/main" xmlns:mc="http://schemas.openxmlformats.org/markup-compatibility/2006" xmlns:xr9="http://schemas.microsoft.com/office/spreadsheetml/2016/revision9" mc:Ignorable="xr9">
  <numFmts count="12">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
    <numFmt numFmtId="178" formatCode="0.00_ "/>
    <numFmt numFmtId="179" formatCode="#,##0_ "/>
    <numFmt numFmtId="180" formatCode="0.0_);[Red]\(0.0\)"/>
    <numFmt numFmtId="181" formatCode="0_);[Red]\(0\)"/>
    <numFmt numFmtId="182" formatCode="0_ "/>
    <numFmt numFmtId="183" formatCode="0.0%"/>
  </numFmts>
  <fonts count="79">
    <font>
      <sz val="11"/>
      <color theme="1"/>
      <name val="宋体"/>
      <charset val="134"/>
      <scheme val="minor"/>
    </font>
    <font>
      <sz val="12"/>
      <color indexed="8"/>
      <name val="宋体"/>
      <charset val="134"/>
    </font>
    <font>
      <b/>
      <sz val="14"/>
      <name val="汉仪书宋一简"/>
      <charset val="134"/>
    </font>
    <font>
      <sz val="9"/>
      <name val="黑体"/>
      <charset val="134"/>
    </font>
    <font>
      <sz val="10"/>
      <name val="宋体"/>
      <charset val="134"/>
    </font>
    <font>
      <sz val="10.5"/>
      <name val="黑体"/>
      <charset val="134"/>
    </font>
    <font>
      <sz val="10.5"/>
      <color indexed="8"/>
      <name val="黑体"/>
      <charset val="134"/>
    </font>
    <font>
      <sz val="9"/>
      <color rgb="FFFF0000"/>
      <name val="黑体"/>
      <charset val="134"/>
    </font>
    <font>
      <sz val="14"/>
      <name val="汉仪书宋一简"/>
      <charset val="134"/>
    </font>
    <font>
      <sz val="8"/>
      <name val="汉仪报宋简"/>
      <charset val="134"/>
    </font>
    <font>
      <sz val="8"/>
      <name val="Times New Roman"/>
      <charset val="0"/>
    </font>
    <font>
      <sz val="8"/>
      <name val="汉仪楷体简"/>
      <charset val="134"/>
    </font>
    <font>
      <sz val="9"/>
      <color indexed="8"/>
      <name val="黑体"/>
      <charset val="134"/>
    </font>
    <font>
      <sz val="16"/>
      <name val="黑体"/>
      <charset val="134"/>
    </font>
    <font>
      <sz val="8"/>
      <color indexed="8"/>
      <name val="宋体"/>
      <charset val="134"/>
    </font>
    <font>
      <sz val="8"/>
      <name val="宋体"/>
      <charset val="134"/>
    </font>
    <font>
      <sz val="8"/>
      <color indexed="8"/>
      <name val="Times New Roman"/>
      <charset val="134"/>
    </font>
    <font>
      <b/>
      <sz val="8"/>
      <name val="汉仪报宋简"/>
      <charset val="134"/>
    </font>
    <font>
      <b/>
      <sz val="8"/>
      <name val="Times New Roman"/>
      <charset val="0"/>
    </font>
    <font>
      <sz val="14"/>
      <name val="Times New Roman"/>
      <charset val="0"/>
    </font>
    <font>
      <sz val="7"/>
      <name val="汉仪报宋简"/>
      <charset val="134"/>
    </font>
    <font>
      <vertAlign val="superscript"/>
      <sz val="8"/>
      <name val="汉仪报宋简"/>
      <charset val="134"/>
    </font>
    <font>
      <b/>
      <sz val="12"/>
      <color indexed="8"/>
      <name val="宋体"/>
      <charset val="134"/>
    </font>
    <font>
      <sz val="12"/>
      <name val="宋体"/>
      <charset val="134"/>
    </font>
    <font>
      <sz val="8"/>
      <name val="黑体"/>
      <charset val="134"/>
    </font>
    <font>
      <sz val="12"/>
      <color indexed="10"/>
      <name val="宋体"/>
      <charset val="134"/>
    </font>
    <font>
      <sz val="9"/>
      <name val="宋体"/>
      <charset val="134"/>
    </font>
    <font>
      <sz val="8"/>
      <color rgb="FFFF0000"/>
      <name val="Times New Roman"/>
      <charset val="0"/>
    </font>
    <font>
      <b/>
      <sz val="12"/>
      <name val="宋体"/>
      <charset val="134"/>
    </font>
    <font>
      <sz val="12"/>
      <name val="黑体"/>
      <charset val="134"/>
    </font>
    <font>
      <sz val="8"/>
      <name val="Arial"/>
      <charset val="0"/>
    </font>
    <font>
      <b/>
      <sz val="12"/>
      <name val="黑体"/>
      <charset val="134"/>
    </font>
    <font>
      <sz val="10"/>
      <name val="汉仪报宋简"/>
      <charset val="134"/>
    </font>
    <font>
      <sz val="10"/>
      <name val="Times New Roman"/>
      <charset val="0"/>
    </font>
    <font>
      <b/>
      <sz val="16"/>
      <name val="宋体"/>
      <charset val="134"/>
    </font>
    <font>
      <sz val="10"/>
      <name val="Arial"/>
      <charset val="0"/>
    </font>
    <font>
      <b/>
      <sz val="8"/>
      <name val="汉仪中黑简"/>
      <charset val="134"/>
    </font>
    <font>
      <sz val="8"/>
      <name val="汉仪中黑简"/>
      <charset val="134"/>
    </font>
    <font>
      <sz val="10"/>
      <name val="Times New Roman"/>
      <charset val="134"/>
    </font>
    <font>
      <b/>
      <sz val="8"/>
      <name val="Times New Roman"/>
      <charset val="134"/>
    </font>
    <font>
      <sz val="8"/>
      <name val="Times New Roman"/>
      <charset val="134"/>
    </font>
    <font>
      <b/>
      <sz val="8"/>
      <color indexed="10"/>
      <name val="Times New Roman"/>
      <charset val="134"/>
    </font>
    <font>
      <sz val="8"/>
      <color indexed="10"/>
      <name val="Times New Roman"/>
      <charset val="134"/>
    </font>
    <font>
      <sz val="14"/>
      <name val="Times New Roman"/>
      <charset val="134"/>
    </font>
    <font>
      <sz val="16"/>
      <name val="Times New Roman"/>
      <charset val="134"/>
    </font>
    <font>
      <b/>
      <sz val="8"/>
      <name val="宋体"/>
      <charset val="134"/>
    </font>
    <font>
      <b/>
      <sz val="8"/>
      <color indexed="10"/>
      <name val="宋体"/>
      <charset val="134"/>
    </font>
    <font>
      <sz val="8"/>
      <color indexed="10"/>
      <name val="宋体"/>
      <charset val="134"/>
    </font>
    <font>
      <sz val="14"/>
      <name val="宋体"/>
      <charset val="134"/>
    </font>
    <font>
      <sz val="12"/>
      <name val="Times New Roman"/>
      <charset val="134"/>
    </font>
    <font>
      <b/>
      <sz val="14"/>
      <color indexed="8"/>
      <name val="汉仪书宋一简"/>
      <charset val="134"/>
    </font>
    <font>
      <sz val="8"/>
      <name val="Arial"/>
      <charset val="134"/>
    </font>
    <font>
      <b/>
      <sz val="12"/>
      <name val="汉仪书宋一简"/>
      <charset val="134"/>
    </font>
    <font>
      <b/>
      <sz val="8"/>
      <color indexed="8"/>
      <name val="宋体"/>
      <charset val="134"/>
    </font>
    <font>
      <sz val="16"/>
      <name val="Times New Roman"/>
      <charset val="0"/>
    </font>
    <font>
      <b/>
      <sz val="8"/>
      <color rgb="FFFF0000"/>
      <name val="宋体"/>
      <charset val="134"/>
    </font>
    <font>
      <sz val="8"/>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indexed="8"/>
      <name val="Arial"/>
      <charset val="0"/>
    </font>
    <font>
      <sz val="12"/>
      <name val="Courier"/>
      <charset val="134"/>
    </font>
    <font>
      <sz val="11"/>
      <color indexed="8"/>
      <name val="宋体"/>
      <charset val="134"/>
    </font>
  </fonts>
  <fills count="37">
    <fill>
      <patternFill patternType="none"/>
    </fill>
    <fill>
      <patternFill patternType="gray125"/>
    </fill>
    <fill>
      <patternFill patternType="solid">
        <fgColor indexed="65"/>
        <bgColor indexed="64"/>
      </patternFill>
    </fill>
    <fill>
      <patternFill patternType="solid">
        <fgColor indexed="43"/>
        <bgColor indexed="64"/>
      </patternFill>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9">
    <border>
      <left/>
      <right/>
      <top/>
      <bottom/>
      <diagonal/>
    </border>
    <border>
      <left/>
      <right style="thin">
        <color indexed="40"/>
      </right>
      <top style="thin">
        <color indexed="8"/>
      </top>
      <bottom style="thin">
        <color indexed="40"/>
      </bottom>
      <diagonal/>
    </border>
    <border>
      <left style="thin">
        <color indexed="40"/>
      </left>
      <right style="thin">
        <color indexed="40"/>
      </right>
      <top style="thin">
        <color indexed="8"/>
      </top>
      <bottom style="thin">
        <color indexed="40"/>
      </bottom>
      <diagonal/>
    </border>
    <border>
      <left/>
      <right style="thin">
        <color indexed="40"/>
      </right>
      <top style="thin">
        <color indexed="40"/>
      </top>
      <bottom style="thin">
        <color indexed="40"/>
      </bottom>
      <diagonal/>
    </border>
    <border>
      <left style="thin">
        <color indexed="40"/>
      </left>
      <right style="thin">
        <color indexed="40"/>
      </right>
      <top style="thin">
        <color indexed="40"/>
      </top>
      <bottom style="thin">
        <color indexed="40"/>
      </bottom>
      <diagonal/>
    </border>
    <border>
      <left style="thin">
        <color indexed="8"/>
      </left>
      <right/>
      <top/>
      <bottom/>
      <diagonal/>
    </border>
    <border>
      <left/>
      <right/>
      <top/>
      <bottom style="thin">
        <color auto="1"/>
      </bottom>
      <diagonal/>
    </border>
    <border>
      <left style="thin">
        <color indexed="40"/>
      </left>
      <right/>
      <top style="thin">
        <color indexed="8"/>
      </top>
      <bottom style="thin">
        <color indexed="40"/>
      </bottom>
      <diagonal/>
    </border>
    <border>
      <left style="thin">
        <color indexed="40"/>
      </left>
      <right/>
      <top style="thin">
        <color indexed="40"/>
      </top>
      <bottom style="thin">
        <color indexed="40"/>
      </bottom>
      <diagonal/>
    </border>
    <border>
      <left/>
      <right/>
      <top style="thin">
        <color indexed="8"/>
      </top>
      <bottom/>
      <diagonal/>
    </border>
    <border>
      <left style="thin">
        <color indexed="40"/>
      </left>
      <right/>
      <top style="thin">
        <color indexed="8"/>
      </top>
      <bottom/>
      <diagonal/>
    </border>
    <border>
      <left/>
      <right/>
      <top style="thin">
        <color indexed="8"/>
      </top>
      <bottom style="thin">
        <color indexed="40"/>
      </bottom>
      <diagonal/>
    </border>
    <border>
      <left style="thin">
        <color indexed="40"/>
      </left>
      <right/>
      <top/>
      <bottom/>
      <diagonal/>
    </border>
    <border>
      <left/>
      <right/>
      <top/>
      <bottom style="thin">
        <color indexed="40"/>
      </bottom>
      <diagonal/>
    </border>
    <border>
      <left style="thin">
        <color indexed="40"/>
      </left>
      <right/>
      <top/>
      <bottom style="thin">
        <color indexed="40"/>
      </bottom>
      <diagonal/>
    </border>
    <border>
      <left/>
      <right/>
      <top/>
      <bottom style="thin">
        <color indexed="15"/>
      </bottom>
      <diagonal/>
    </border>
    <border>
      <left style="thin">
        <color indexed="40"/>
      </left>
      <right style="thin">
        <color indexed="40"/>
      </right>
      <top style="thin">
        <color indexed="8"/>
      </top>
      <bottom/>
      <diagonal/>
    </border>
    <border>
      <left style="thin">
        <color indexed="40"/>
      </left>
      <right style="thin">
        <color indexed="40"/>
      </right>
      <top/>
      <bottom/>
      <diagonal/>
    </border>
    <border>
      <left/>
      <right/>
      <top style="thin">
        <color indexed="40"/>
      </top>
      <bottom/>
      <diagonal/>
    </border>
    <border>
      <left style="thin">
        <color indexed="40"/>
      </left>
      <right style="thin">
        <color indexed="40"/>
      </right>
      <top style="thin">
        <color indexed="40"/>
      </top>
      <bottom/>
      <diagonal/>
    </border>
    <border>
      <left/>
      <right style="thin">
        <color indexed="40"/>
      </right>
      <top style="thin">
        <color indexed="40"/>
      </top>
      <bottom/>
      <diagonal/>
    </border>
    <border>
      <left style="thin">
        <color indexed="15"/>
      </left>
      <right/>
      <top style="thin">
        <color indexed="8"/>
      </top>
      <bottom/>
      <diagonal/>
    </border>
    <border>
      <left style="thin">
        <color indexed="15"/>
      </left>
      <right/>
      <top/>
      <bottom/>
      <diagonal/>
    </border>
    <border>
      <left/>
      <right style="thin">
        <color indexed="40"/>
      </right>
      <top/>
      <bottom/>
      <diagonal/>
    </border>
    <border>
      <left style="thin">
        <color indexed="40"/>
      </left>
      <right style="thin">
        <color indexed="40"/>
      </right>
      <top/>
      <bottom style="thin">
        <color indexed="40"/>
      </bottom>
      <diagonal/>
    </border>
    <border>
      <left/>
      <right style="thin">
        <color indexed="40"/>
      </right>
      <top style="thin">
        <color indexed="8"/>
      </top>
      <bottom/>
      <diagonal/>
    </border>
    <border>
      <left/>
      <right style="thin">
        <color indexed="40"/>
      </right>
      <top/>
      <bottom style="thin">
        <color indexed="40"/>
      </bottom>
      <diagonal/>
    </border>
    <border>
      <left/>
      <right/>
      <top/>
      <bottom style="thin">
        <color indexed="8"/>
      </bottom>
      <diagonal/>
    </border>
    <border>
      <left style="thin">
        <color indexed="40"/>
      </left>
      <right/>
      <top style="thin">
        <color indexed="40"/>
      </top>
      <bottom/>
      <diagonal/>
    </border>
    <border>
      <left/>
      <right/>
      <top style="thin">
        <color indexed="40"/>
      </top>
      <bottom style="thin">
        <color indexed="40"/>
      </bottom>
      <diagonal/>
    </border>
    <border>
      <left/>
      <right/>
      <top/>
      <bottom style="thin">
        <color indexed="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7"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0" fillId="6" borderId="31" applyNumberFormat="0" applyFont="0" applyAlignment="0" applyProtection="0">
      <alignment vertical="center"/>
    </xf>
    <xf numFmtId="0" fontId="59"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62" fillId="0" borderId="32" applyNumberFormat="0" applyFill="0" applyAlignment="0" applyProtection="0">
      <alignment vertical="center"/>
    </xf>
    <xf numFmtId="0" fontId="63" fillId="0" borderId="32" applyNumberFormat="0" applyFill="0" applyAlignment="0" applyProtection="0">
      <alignment vertical="center"/>
    </xf>
    <xf numFmtId="0" fontId="64" fillId="0" borderId="33" applyNumberFormat="0" applyFill="0" applyAlignment="0" applyProtection="0">
      <alignment vertical="center"/>
    </xf>
    <xf numFmtId="0" fontId="64" fillId="0" borderId="0" applyNumberFormat="0" applyFill="0" applyBorder="0" applyAlignment="0" applyProtection="0">
      <alignment vertical="center"/>
    </xf>
    <xf numFmtId="0" fontId="65" fillId="7" borderId="34" applyNumberFormat="0" applyAlignment="0" applyProtection="0">
      <alignment vertical="center"/>
    </xf>
    <xf numFmtId="0" fontId="66" fillId="8" borderId="35" applyNumberFormat="0" applyAlignment="0" applyProtection="0">
      <alignment vertical="center"/>
    </xf>
    <xf numFmtId="0" fontId="67" fillId="8" borderId="34" applyNumberFormat="0" applyAlignment="0" applyProtection="0">
      <alignment vertical="center"/>
    </xf>
    <xf numFmtId="0" fontId="68" fillId="9" borderId="36" applyNumberFormat="0" applyAlignment="0" applyProtection="0">
      <alignment vertical="center"/>
    </xf>
    <xf numFmtId="0" fontId="69" fillId="0" borderId="37" applyNumberFormat="0" applyFill="0" applyAlignment="0" applyProtection="0">
      <alignment vertical="center"/>
    </xf>
    <xf numFmtId="0" fontId="70" fillId="0" borderId="38" applyNumberFormat="0" applyFill="0" applyAlignment="0" applyProtection="0">
      <alignment vertical="center"/>
    </xf>
    <xf numFmtId="0" fontId="71" fillId="10" borderId="0" applyNumberFormat="0" applyBorder="0" applyAlignment="0" applyProtection="0">
      <alignment vertical="center"/>
    </xf>
    <xf numFmtId="0" fontId="72" fillId="11" borderId="0" applyNumberFormat="0" applyBorder="0" applyAlignment="0" applyProtection="0">
      <alignment vertical="center"/>
    </xf>
    <xf numFmtId="0" fontId="73" fillId="12" borderId="0" applyNumberFormat="0" applyBorder="0" applyAlignment="0" applyProtection="0">
      <alignment vertical="center"/>
    </xf>
    <xf numFmtId="0" fontId="74" fillId="13" borderId="0" applyNumberFormat="0" applyBorder="0" applyAlignment="0" applyProtection="0">
      <alignment vertical="center"/>
    </xf>
    <xf numFmtId="0" fontId="75" fillId="14" borderId="0" applyNumberFormat="0" applyBorder="0" applyAlignment="0" applyProtection="0">
      <alignment vertical="center"/>
    </xf>
    <xf numFmtId="0" fontId="75" fillId="15" borderId="0" applyNumberFormat="0" applyBorder="0" applyAlignment="0" applyProtection="0">
      <alignment vertical="center"/>
    </xf>
    <xf numFmtId="0" fontId="74" fillId="16" borderId="0" applyNumberFormat="0" applyBorder="0" applyAlignment="0" applyProtection="0">
      <alignment vertical="center"/>
    </xf>
    <xf numFmtId="0" fontId="74" fillId="17" borderId="0" applyNumberFormat="0" applyBorder="0" applyAlignment="0" applyProtection="0">
      <alignment vertical="center"/>
    </xf>
    <xf numFmtId="0" fontId="75" fillId="18" borderId="0" applyNumberFormat="0" applyBorder="0" applyAlignment="0" applyProtection="0">
      <alignment vertical="center"/>
    </xf>
    <xf numFmtId="0" fontId="75" fillId="19" borderId="0" applyNumberFormat="0" applyBorder="0" applyAlignment="0" applyProtection="0">
      <alignment vertical="center"/>
    </xf>
    <xf numFmtId="0" fontId="74" fillId="20" borderId="0" applyNumberFormat="0" applyBorder="0" applyAlignment="0" applyProtection="0">
      <alignment vertical="center"/>
    </xf>
    <xf numFmtId="0" fontId="74" fillId="21" borderId="0" applyNumberFormat="0" applyBorder="0" applyAlignment="0" applyProtection="0">
      <alignment vertical="center"/>
    </xf>
    <xf numFmtId="0" fontId="75" fillId="22" borderId="0" applyNumberFormat="0" applyBorder="0" applyAlignment="0" applyProtection="0">
      <alignment vertical="center"/>
    </xf>
    <xf numFmtId="0" fontId="75" fillId="23" borderId="0" applyNumberFormat="0" applyBorder="0" applyAlignment="0" applyProtection="0">
      <alignment vertical="center"/>
    </xf>
    <xf numFmtId="0" fontId="74" fillId="24" borderId="0" applyNumberFormat="0" applyBorder="0" applyAlignment="0" applyProtection="0">
      <alignment vertical="center"/>
    </xf>
    <xf numFmtId="0" fontId="74" fillId="25" borderId="0" applyNumberFormat="0" applyBorder="0" applyAlignment="0" applyProtection="0">
      <alignment vertical="center"/>
    </xf>
    <xf numFmtId="0" fontId="75" fillId="26" borderId="0" applyNumberFormat="0" applyBorder="0" applyAlignment="0" applyProtection="0">
      <alignment vertical="center"/>
    </xf>
    <xf numFmtId="0" fontId="75" fillId="27" borderId="0" applyNumberFormat="0" applyBorder="0" applyAlignment="0" applyProtection="0">
      <alignment vertical="center"/>
    </xf>
    <xf numFmtId="0" fontId="74" fillId="28" borderId="0" applyNumberFormat="0" applyBorder="0" applyAlignment="0" applyProtection="0">
      <alignment vertical="center"/>
    </xf>
    <xf numFmtId="0" fontId="74" fillId="29" borderId="0" applyNumberFormat="0" applyBorder="0" applyAlignment="0" applyProtection="0">
      <alignment vertical="center"/>
    </xf>
    <xf numFmtId="0" fontId="75" fillId="30" borderId="0" applyNumberFormat="0" applyBorder="0" applyAlignment="0" applyProtection="0">
      <alignment vertical="center"/>
    </xf>
    <xf numFmtId="0" fontId="75" fillId="31" borderId="0" applyNumberFormat="0" applyBorder="0" applyAlignment="0" applyProtection="0">
      <alignment vertical="center"/>
    </xf>
    <xf numFmtId="0" fontId="74" fillId="32" borderId="0" applyNumberFormat="0" applyBorder="0" applyAlignment="0" applyProtection="0">
      <alignment vertical="center"/>
    </xf>
    <xf numFmtId="0" fontId="74" fillId="33" borderId="0" applyNumberFormat="0" applyBorder="0" applyAlignment="0" applyProtection="0">
      <alignment vertical="center"/>
    </xf>
    <xf numFmtId="0" fontId="75" fillId="34" borderId="0" applyNumberFormat="0" applyBorder="0" applyAlignment="0" applyProtection="0">
      <alignment vertical="center"/>
    </xf>
    <xf numFmtId="0" fontId="75" fillId="35" borderId="0" applyNumberFormat="0" applyBorder="0" applyAlignment="0" applyProtection="0">
      <alignment vertical="center"/>
    </xf>
    <xf numFmtId="0" fontId="74" fillId="36" borderId="0" applyNumberFormat="0" applyBorder="0" applyAlignment="0" applyProtection="0">
      <alignment vertical="center"/>
    </xf>
    <xf numFmtId="0" fontId="23" fillId="0" borderId="0"/>
    <xf numFmtId="0" fontId="76" fillId="0" borderId="0" applyBorder="0"/>
    <xf numFmtId="0" fontId="23" fillId="0" borderId="0">
      <alignment vertical="center"/>
    </xf>
    <xf numFmtId="0" fontId="23" fillId="0" borderId="0"/>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xf numFmtId="0" fontId="77" fillId="0" borderId="0">
      <alignment vertical="center"/>
    </xf>
    <xf numFmtId="0" fontId="23" fillId="0" borderId="0"/>
    <xf numFmtId="0" fontId="23" fillId="0" borderId="0"/>
    <xf numFmtId="0" fontId="23" fillId="0" borderId="0"/>
    <xf numFmtId="0" fontId="23" fillId="0" borderId="0"/>
    <xf numFmtId="0" fontId="23" fillId="0" borderId="0">
      <alignment vertical="center"/>
    </xf>
    <xf numFmtId="0" fontId="23" fillId="0" borderId="0">
      <alignment vertical="center"/>
    </xf>
    <xf numFmtId="0" fontId="23" fillId="0" borderId="0">
      <alignment vertical="center"/>
    </xf>
    <xf numFmtId="0" fontId="23" fillId="0" borderId="0" applyBorder="0">
      <alignment vertical="center"/>
    </xf>
    <xf numFmtId="0" fontId="78" fillId="0" borderId="0" applyBorder="0">
      <alignment vertical="center"/>
    </xf>
    <xf numFmtId="0" fontId="76" fillId="0" borderId="0" applyBorder="0"/>
    <xf numFmtId="0" fontId="76" fillId="0" borderId="0" applyBorder="0"/>
    <xf numFmtId="0" fontId="76" fillId="0" borderId="0" applyBorder="0"/>
    <xf numFmtId="0" fontId="23" fillId="0" borderId="0" applyBorder="0">
      <alignment vertical="center"/>
    </xf>
    <xf numFmtId="0" fontId="23" fillId="0" borderId="0" applyBorder="0">
      <alignment vertical="center"/>
    </xf>
    <xf numFmtId="0" fontId="78" fillId="0" borderId="0" applyBorder="0">
      <alignment vertical="center"/>
    </xf>
    <xf numFmtId="0" fontId="76" fillId="0" borderId="0" applyBorder="0"/>
    <xf numFmtId="0" fontId="23" fillId="0" borderId="0" applyBorder="0">
      <alignment vertical="center"/>
    </xf>
    <xf numFmtId="0" fontId="23" fillId="0" borderId="0" applyBorder="0">
      <alignment vertical="center"/>
    </xf>
  </cellStyleXfs>
  <cellXfs count="714">
    <xf numFmtId="0" fontId="0" fillId="0" borderId="0" xfId="0">
      <alignment vertical="center"/>
    </xf>
    <xf numFmtId="0" fontId="1" fillId="0" borderId="0" xfId="0" applyFont="1" applyFill="1" applyAlignment="1">
      <alignment vertical="center"/>
    </xf>
    <xf numFmtId="0" fontId="2" fillId="2" borderId="0" xfId="0" applyFont="1" applyFill="1" applyAlignment="1">
      <alignment horizontal="center" vertical="center"/>
    </xf>
    <xf numFmtId="0" fontId="2" fillId="2" borderId="0" xfId="0" applyFont="1" applyFill="1" applyAlignment="1">
      <alignment vertic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wrapText="1"/>
    </xf>
    <xf numFmtId="0" fontId="3" fillId="3" borderId="4" xfId="0" applyFont="1" applyFill="1" applyBorder="1" applyAlignment="1">
      <alignment horizontal="center" vertical="center"/>
    </xf>
    <xf numFmtId="49" fontId="3" fillId="3" borderId="5" xfId="0" applyNumberFormat="1" applyFont="1" applyFill="1" applyBorder="1" applyAlignment="1" applyProtection="1">
      <alignment horizontal="center"/>
      <protection locked="0"/>
    </xf>
    <xf numFmtId="0" fontId="3" fillId="2" borderId="0" xfId="0" applyFont="1" applyFill="1" applyBorder="1" applyAlignment="1">
      <alignment horizontal="right"/>
    </xf>
    <xf numFmtId="10" fontId="3" fillId="2" borderId="0" xfId="0" applyNumberFormat="1" applyFont="1" applyFill="1" applyBorder="1" applyAlignment="1">
      <alignment horizontal="right"/>
    </xf>
    <xf numFmtId="49" fontId="3" fillId="3" borderId="0" xfId="0" applyNumberFormat="1" applyFont="1" applyFill="1" applyBorder="1" applyAlignment="1" applyProtection="1">
      <alignment horizontal="center"/>
      <protection locked="0"/>
    </xf>
    <xf numFmtId="49" fontId="4" fillId="3" borderId="6" xfId="0" applyNumberFormat="1" applyFont="1" applyFill="1" applyBorder="1" applyAlignment="1" applyProtection="1">
      <alignment horizontal="center"/>
      <protection locked="0"/>
    </xf>
    <xf numFmtId="0" fontId="5" fillId="2" borderId="6" xfId="0" applyFont="1" applyFill="1" applyBorder="1" applyAlignment="1">
      <alignment horizontal="right"/>
    </xf>
    <xf numFmtId="0" fontId="6" fillId="4" borderId="0" xfId="0" applyFont="1" applyFill="1" applyAlignment="1">
      <alignment horizontal="left" vertical="center"/>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center" vertical="center"/>
    </xf>
    <xf numFmtId="0" fontId="7" fillId="2" borderId="0" xfId="0" applyFont="1" applyFill="1" applyBorder="1" applyAlignment="1">
      <alignment horizontal="right"/>
    </xf>
    <xf numFmtId="0" fontId="8" fillId="0" borderId="0" xfId="0" applyFont="1" applyFill="1" applyAlignment="1">
      <alignment horizontal="center" vertical="center"/>
    </xf>
    <xf numFmtId="176" fontId="9" fillId="2" borderId="0" xfId="0" applyNumberFormat="1" applyFont="1" applyFill="1" applyAlignment="1">
      <alignment horizontal="left" vertical="center"/>
    </xf>
    <xf numFmtId="176" fontId="10" fillId="2" borderId="0" xfId="0" applyNumberFormat="1" applyFont="1" applyFill="1" applyAlignment="1">
      <alignment horizontal="right" vertical="center"/>
    </xf>
    <xf numFmtId="176" fontId="10" fillId="2" borderId="0" xfId="0" applyNumberFormat="1" applyFont="1" applyFill="1" applyAlignment="1">
      <alignment horizontal="center" vertical="center"/>
    </xf>
    <xf numFmtId="0" fontId="10" fillId="2" borderId="0" xfId="0" applyFont="1" applyFill="1" applyAlignment="1">
      <alignment horizontal="right" vertical="center"/>
    </xf>
    <xf numFmtId="0" fontId="9" fillId="3" borderId="9" xfId="0" applyFont="1" applyFill="1" applyBorder="1" applyAlignment="1">
      <alignment vertical="center"/>
    </xf>
    <xf numFmtId="49" fontId="9" fillId="3" borderId="10" xfId="0" applyNumberFormat="1" applyFont="1" applyFill="1" applyBorder="1" applyAlignment="1" applyProtection="1">
      <alignment horizontal="center" vertical="center"/>
      <protection locked="0"/>
    </xf>
    <xf numFmtId="49" fontId="10" fillId="3" borderId="11" xfId="0" applyNumberFormat="1" applyFont="1" applyFill="1" applyBorder="1" applyAlignment="1" applyProtection="1">
      <alignment horizontal="center" vertical="center"/>
      <protection locked="0"/>
    </xf>
    <xf numFmtId="0" fontId="9" fillId="3" borderId="0" xfId="0" applyFont="1" applyFill="1" applyAlignment="1">
      <alignment horizontal="center" vertical="center"/>
    </xf>
    <xf numFmtId="0" fontId="10" fillId="3" borderId="12" xfId="0" applyFont="1" applyFill="1" applyBorder="1" applyAlignment="1">
      <alignment horizontal="center" vertical="center"/>
    </xf>
    <xf numFmtId="49" fontId="9" fillId="3" borderId="12" xfId="0" applyNumberFormat="1" applyFont="1" applyFill="1" applyBorder="1" applyAlignment="1" applyProtection="1">
      <alignment horizontal="center" vertical="center"/>
      <protection locked="0"/>
    </xf>
    <xf numFmtId="0" fontId="9" fillId="3" borderId="13" xfId="0" applyFont="1" applyFill="1" applyBorder="1" applyAlignment="1">
      <alignment vertical="center"/>
    </xf>
    <xf numFmtId="0" fontId="10" fillId="3" borderId="14" xfId="0" applyFont="1" applyFill="1" applyBorder="1" applyAlignment="1">
      <alignment horizontal="center" vertical="center"/>
    </xf>
    <xf numFmtId="49" fontId="9" fillId="3" borderId="14" xfId="0" applyNumberFormat="1" applyFont="1" applyFill="1" applyBorder="1" applyAlignment="1" applyProtection="1">
      <alignment horizontal="center" vertical="center"/>
      <protection locked="0"/>
    </xf>
    <xf numFmtId="49" fontId="10" fillId="3" borderId="14" xfId="0" applyNumberFormat="1" applyFont="1" applyFill="1" applyBorder="1" applyAlignment="1" applyProtection="1">
      <alignment horizontal="center" vertical="center"/>
      <protection locked="0"/>
    </xf>
    <xf numFmtId="0" fontId="9" fillId="3" borderId="0" xfId="0" applyNumberFormat="1" applyFont="1" applyFill="1" applyAlignment="1">
      <alignment horizontal="center" vertical="center" shrinkToFit="1"/>
    </xf>
    <xf numFmtId="1" fontId="10" fillId="2" borderId="0" xfId="67" applyNumberFormat="1" applyFont="1" applyFill="1" applyAlignment="1">
      <alignment horizontal="center" vertical="center"/>
    </xf>
    <xf numFmtId="1" fontId="10" fillId="2" borderId="0" xfId="73" applyNumberFormat="1" applyFont="1" applyFill="1" applyAlignment="1">
      <alignment horizontal="center" vertical="center"/>
    </xf>
    <xf numFmtId="177" fontId="10" fillId="2" borderId="0" xfId="73" applyNumberFormat="1" applyFont="1" applyFill="1" applyAlignment="1">
      <alignment horizontal="center" vertical="center"/>
    </xf>
    <xf numFmtId="2" fontId="10" fillId="2" borderId="0" xfId="0" applyNumberFormat="1" applyFont="1" applyFill="1" applyAlignment="1">
      <alignment horizontal="center" vertical="center"/>
    </xf>
    <xf numFmtId="49" fontId="9" fillId="3" borderId="15" xfId="0" applyNumberFormat="1" applyFont="1" applyFill="1" applyBorder="1" applyAlignment="1">
      <alignment horizontal="center" vertical="center" shrinkToFit="1"/>
    </xf>
    <xf numFmtId="49" fontId="9" fillId="0" borderId="15" xfId="0" applyNumberFormat="1" applyFont="1" applyFill="1" applyBorder="1" applyAlignment="1">
      <alignment horizontal="center" vertical="center" shrinkToFit="1"/>
    </xf>
    <xf numFmtId="49" fontId="9" fillId="4" borderId="15" xfId="0" applyNumberFormat="1" applyFont="1" applyFill="1" applyBorder="1" applyAlignment="1">
      <alignment horizontal="left" vertical="center" shrinkToFit="1"/>
    </xf>
    <xf numFmtId="0" fontId="11" fillId="4" borderId="0" xfId="0" applyFont="1" applyFill="1" applyAlignment="1">
      <alignment horizontal="left" vertical="center"/>
    </xf>
    <xf numFmtId="0" fontId="12" fillId="0" borderId="0" xfId="0" applyFont="1" applyFill="1" applyAlignment="1">
      <alignment horizontal="left" vertical="center"/>
    </xf>
    <xf numFmtId="0" fontId="13" fillId="0" borderId="0" xfId="0" applyFont="1" applyFill="1" applyAlignment="1">
      <alignment horizontal="center" vertical="center"/>
    </xf>
    <xf numFmtId="178" fontId="9" fillId="3" borderId="9" xfId="0" applyNumberFormat="1" applyFont="1" applyFill="1" applyBorder="1" applyAlignment="1">
      <alignment vertical="center"/>
    </xf>
    <xf numFmtId="178" fontId="9" fillId="3" borderId="10" xfId="0" applyNumberFormat="1" applyFont="1" applyFill="1" applyBorder="1" applyAlignment="1">
      <alignment horizontal="center" vertical="center"/>
    </xf>
    <xf numFmtId="178" fontId="9" fillId="3" borderId="16" xfId="72" applyNumberFormat="1" applyFont="1" applyFill="1" applyBorder="1" applyAlignment="1">
      <alignment horizontal="center" vertical="center"/>
    </xf>
    <xf numFmtId="178" fontId="9" fillId="3" borderId="9" xfId="72" applyNumberFormat="1" applyFont="1" applyFill="1" applyBorder="1" applyAlignment="1">
      <alignment horizontal="center" vertical="center"/>
    </xf>
    <xf numFmtId="178" fontId="9" fillId="3" borderId="0" xfId="0" applyNumberFormat="1" applyFont="1" applyFill="1" applyAlignment="1">
      <alignment vertical="center"/>
    </xf>
    <xf numFmtId="178" fontId="9" fillId="3" borderId="12" xfId="0" applyNumberFormat="1" applyFont="1" applyFill="1" applyBorder="1" applyAlignment="1">
      <alignment horizontal="center" vertical="center"/>
    </xf>
    <xf numFmtId="178" fontId="9" fillId="3" borderId="17" xfId="72" applyNumberFormat="1" applyFont="1" applyFill="1" applyBorder="1" applyAlignment="1">
      <alignment horizontal="center" vertical="center"/>
    </xf>
    <xf numFmtId="178" fontId="9" fillId="3" borderId="0" xfId="72" applyNumberFormat="1" applyFont="1" applyFill="1" applyAlignment="1">
      <alignment horizontal="center" vertical="center"/>
    </xf>
    <xf numFmtId="0" fontId="9" fillId="3" borderId="18" xfId="0" applyNumberFormat="1" applyFont="1" applyFill="1" applyBorder="1" applyAlignment="1">
      <alignment horizontal="center" vertical="center"/>
    </xf>
    <xf numFmtId="0" fontId="10" fillId="2" borderId="18" xfId="71" applyFont="1" applyFill="1" applyBorder="1" applyAlignment="1">
      <alignment horizontal="right" vertical="center"/>
    </xf>
    <xf numFmtId="0" fontId="9" fillId="3" borderId="0" xfId="0" applyNumberFormat="1" applyFont="1" applyFill="1" applyAlignment="1">
      <alignment horizontal="center" vertical="center"/>
    </xf>
    <xf numFmtId="0" fontId="10" fillId="5" borderId="0" xfId="71" applyFont="1" applyFill="1" applyAlignment="1">
      <alignment horizontal="right" vertical="center"/>
    </xf>
    <xf numFmtId="49" fontId="9" fillId="3" borderId="15" xfId="0" applyNumberFormat="1" applyFont="1" applyFill="1" applyBorder="1" applyAlignment="1">
      <alignment horizontal="center" vertical="center"/>
    </xf>
    <xf numFmtId="0" fontId="1" fillId="5" borderId="15" xfId="0" applyFont="1" applyFill="1" applyBorder="1" applyAlignment="1">
      <alignment vertical="center"/>
    </xf>
    <xf numFmtId="0" fontId="14" fillId="5" borderId="15" xfId="0" applyFont="1" applyFill="1" applyBorder="1" applyAlignment="1">
      <alignment vertical="center"/>
    </xf>
    <xf numFmtId="0" fontId="9" fillId="0" borderId="0" xfId="0" applyFont="1" applyFill="1" applyAlignment="1">
      <alignment horizontal="left" vertical="center"/>
    </xf>
    <xf numFmtId="0" fontId="15" fillId="0" borderId="0" xfId="0" applyFont="1" applyFill="1" applyAlignment="1">
      <alignment vertical="center"/>
    </xf>
    <xf numFmtId="0" fontId="15" fillId="0" borderId="0" xfId="0" applyFont="1" applyFill="1" applyAlignment="1">
      <alignment horizontal="center" vertical="center"/>
    </xf>
    <xf numFmtId="0" fontId="10" fillId="0" borderId="0" xfId="0" applyFont="1" applyFill="1" applyAlignment="1">
      <alignment horizontal="right" vertical="center"/>
    </xf>
    <xf numFmtId="0" fontId="9"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9" fillId="3" borderId="0" xfId="0" applyFont="1" applyFill="1" applyAlignment="1">
      <alignment vertical="center"/>
    </xf>
    <xf numFmtId="0" fontId="9" fillId="3" borderId="12" xfId="0" applyFont="1" applyFill="1" applyBorder="1" applyAlignment="1">
      <alignment horizontal="center" vertical="center"/>
    </xf>
    <xf numFmtId="0" fontId="9" fillId="3" borderId="17" xfId="0" applyFont="1" applyFill="1" applyBorder="1" applyAlignment="1">
      <alignment horizontal="center" vertical="center"/>
    </xf>
    <xf numFmtId="0" fontId="10" fillId="3" borderId="0" xfId="0" applyFont="1" applyFill="1" applyAlignment="1">
      <alignment horizontal="center" vertical="center"/>
    </xf>
    <xf numFmtId="1" fontId="10" fillId="2" borderId="18" xfId="0" applyNumberFormat="1" applyFont="1" applyFill="1" applyBorder="1" applyAlignment="1">
      <alignment horizontal="right" vertical="center"/>
    </xf>
    <xf numFmtId="177" fontId="10" fillId="2" borderId="18" xfId="0" applyNumberFormat="1" applyFont="1" applyFill="1" applyBorder="1" applyAlignment="1">
      <alignment horizontal="right" vertical="center"/>
    </xf>
    <xf numFmtId="1" fontId="10" fillId="2" borderId="0" xfId="0" applyNumberFormat="1" applyFont="1" applyFill="1" applyAlignment="1">
      <alignment horizontal="right" vertical="center"/>
    </xf>
    <xf numFmtId="177" fontId="10" fillId="2" borderId="0" xfId="0" applyNumberFormat="1" applyFont="1" applyFill="1" applyAlignment="1">
      <alignment horizontal="right" vertical="center"/>
    </xf>
    <xf numFmtId="1" fontId="10" fillId="2" borderId="15" xfId="0" applyNumberFormat="1" applyFont="1" applyFill="1" applyBorder="1" applyAlignment="1">
      <alignment horizontal="right" vertical="center"/>
    </xf>
    <xf numFmtId="177" fontId="10" fillId="2" borderId="15" xfId="0" applyNumberFormat="1" applyFont="1" applyFill="1" applyBorder="1" applyAlignment="1">
      <alignment horizontal="right" vertical="center"/>
    </xf>
    <xf numFmtId="0" fontId="4" fillId="0" borderId="0" xfId="0" applyFont="1" applyFill="1" applyAlignment="1">
      <alignment horizontal="center" vertical="center"/>
    </xf>
    <xf numFmtId="0" fontId="10" fillId="3" borderId="9" xfId="0" applyFont="1" applyFill="1" applyBorder="1" applyAlignment="1">
      <alignment horizontal="center" vertical="center"/>
    </xf>
    <xf numFmtId="0" fontId="10" fillId="3" borderId="17" xfId="0" applyFont="1" applyFill="1" applyBorder="1" applyAlignment="1">
      <alignment horizontal="center" vertical="center"/>
    </xf>
    <xf numFmtId="0" fontId="10" fillId="4" borderId="18" xfId="66" applyFont="1" applyFill="1" applyBorder="1" applyAlignment="1">
      <alignment horizontal="right" vertical="center"/>
    </xf>
    <xf numFmtId="0" fontId="10" fillId="4" borderId="18" xfId="0" applyFont="1" applyFill="1" applyBorder="1" applyAlignment="1">
      <alignment horizontal="right" vertical="center"/>
    </xf>
    <xf numFmtId="0" fontId="16" fillId="4" borderId="15" xfId="0" applyFont="1" applyFill="1" applyBorder="1" applyAlignment="1">
      <alignment vertical="center"/>
    </xf>
    <xf numFmtId="0" fontId="1" fillId="4" borderId="15" xfId="0" applyFont="1" applyFill="1" applyBorder="1" applyAlignment="1">
      <alignment vertical="center"/>
    </xf>
    <xf numFmtId="0" fontId="8" fillId="2" borderId="0" xfId="0" applyFont="1" applyFill="1" applyAlignment="1">
      <alignment horizontal="center" vertical="center"/>
    </xf>
    <xf numFmtId="0" fontId="13" fillId="2" borderId="0" xfId="0" applyFont="1" applyFill="1" applyAlignment="1">
      <alignment horizontal="center" vertical="center"/>
    </xf>
    <xf numFmtId="0" fontId="9" fillId="3" borderId="9" xfId="0" applyFont="1" applyFill="1" applyBorder="1" applyAlignment="1">
      <alignment horizontal="center" vertical="center"/>
    </xf>
    <xf numFmtId="0" fontId="9" fillId="3" borderId="10" xfId="0" applyFont="1" applyFill="1" applyBorder="1" applyAlignment="1">
      <alignment horizontal="left" vertical="center"/>
    </xf>
    <xf numFmtId="0" fontId="9" fillId="2" borderId="0" xfId="0" applyFont="1" applyFill="1" applyAlignment="1">
      <alignment horizontal="left" vertical="center"/>
    </xf>
    <xf numFmtId="0" fontId="9" fillId="3" borderId="9" xfId="0" applyFont="1" applyFill="1" applyBorder="1" applyAlignment="1">
      <alignment horizontal="center" vertical="center" wrapText="1"/>
    </xf>
    <xf numFmtId="0" fontId="9" fillId="3" borderId="0" xfId="0" applyFont="1" applyFill="1" applyAlignment="1">
      <alignment horizontal="center" vertical="center" wrapText="1"/>
    </xf>
    <xf numFmtId="179" fontId="10" fillId="2" borderId="18" xfId="70" applyNumberFormat="1" applyFont="1" applyFill="1" applyBorder="1" applyAlignment="1">
      <alignment horizontal="center" vertical="center"/>
    </xf>
    <xf numFmtId="177" fontId="10" fillId="2" borderId="18" xfId="0" applyNumberFormat="1" applyFont="1" applyFill="1" applyBorder="1" applyAlignment="1">
      <alignment horizontal="center" vertical="center"/>
    </xf>
    <xf numFmtId="179" fontId="10" fillId="2" borderId="0" xfId="70" applyNumberFormat="1" applyFont="1" applyFill="1" applyAlignment="1">
      <alignment horizontal="center" vertical="center"/>
    </xf>
    <xf numFmtId="177" fontId="10" fillId="2" borderId="0" xfId="0" applyNumberFormat="1" applyFont="1" applyFill="1" applyAlignment="1">
      <alignment horizontal="center" vertical="center"/>
    </xf>
    <xf numFmtId="49" fontId="9" fillId="0" borderId="15" xfId="0" applyNumberFormat="1" applyFont="1" applyFill="1" applyBorder="1" applyAlignment="1">
      <alignment horizontal="center" vertical="center"/>
    </xf>
    <xf numFmtId="0" fontId="9" fillId="0" borderId="0" xfId="0" applyFont="1" applyFill="1" applyAlignment="1">
      <alignment vertical="center" wrapText="1"/>
    </xf>
    <xf numFmtId="0" fontId="9" fillId="0" borderId="0" xfId="0" applyFont="1" applyFill="1" applyAlignment="1">
      <alignment vertical="center"/>
    </xf>
    <xf numFmtId="0" fontId="10" fillId="0" borderId="0" xfId="0" applyFont="1" applyFill="1" applyAlignment="1">
      <alignment horizontal="center" vertical="center"/>
    </xf>
    <xf numFmtId="49" fontId="9" fillId="0" borderId="0" xfId="0" applyNumberFormat="1" applyFont="1" applyFill="1" applyAlignment="1" applyProtection="1">
      <alignment horizontal="left" vertical="center"/>
      <protection locked="0"/>
    </xf>
    <xf numFmtId="49" fontId="9" fillId="0" borderId="0" xfId="0" applyNumberFormat="1" applyFont="1" applyFill="1" applyAlignment="1">
      <alignment horizontal="left" vertical="center"/>
    </xf>
    <xf numFmtId="49" fontId="17" fillId="0" borderId="0" xfId="0" applyNumberFormat="1" applyFont="1" applyFill="1" applyAlignment="1" applyProtection="1">
      <alignment horizontal="left" vertical="center"/>
      <protection locked="0"/>
    </xf>
    <xf numFmtId="3" fontId="18" fillId="0" borderId="0" xfId="70" applyNumberFormat="1" applyFont="1" applyFill="1" applyAlignment="1">
      <alignment horizontal="right" vertical="center"/>
    </xf>
    <xf numFmtId="177" fontId="18" fillId="0" borderId="0" xfId="0" applyNumberFormat="1" applyFont="1" applyFill="1" applyAlignment="1">
      <alignment horizontal="right" vertical="center"/>
    </xf>
    <xf numFmtId="179" fontId="10" fillId="0" borderId="0" xfId="70" applyNumberFormat="1" applyFont="1" applyFill="1" applyAlignment="1">
      <alignment horizontal="right" vertical="center"/>
    </xf>
    <xf numFmtId="177" fontId="10" fillId="0" borderId="0" xfId="0" applyNumberFormat="1" applyFont="1" applyFill="1" applyAlignment="1">
      <alignment horizontal="right" vertical="center"/>
    </xf>
    <xf numFmtId="0" fontId="19" fillId="0" borderId="0" xfId="0" applyFont="1" applyFill="1" applyAlignment="1">
      <alignment horizontal="center" vertical="center"/>
    </xf>
    <xf numFmtId="0" fontId="9" fillId="3" borderId="9" xfId="0" applyFont="1" applyFill="1" applyBorder="1" applyAlignment="1">
      <alignment vertical="center" wrapText="1"/>
    </xf>
    <xf numFmtId="0" fontId="10" fillId="0" borderId="0" xfId="70" applyNumberFormat="1" applyFont="1" applyFill="1" applyAlignment="1">
      <alignment horizontal="right" vertical="center"/>
    </xf>
    <xf numFmtId="0" fontId="9" fillId="3" borderId="0" xfId="0" applyFont="1" applyFill="1" applyAlignment="1">
      <alignment vertical="center" wrapText="1"/>
    </xf>
    <xf numFmtId="0" fontId="10" fillId="2" borderId="18" xfId="0" applyFont="1" applyFill="1" applyBorder="1" applyAlignment="1">
      <alignment horizontal="right" vertical="center"/>
    </xf>
    <xf numFmtId="0" fontId="10" fillId="2" borderId="0" xfId="71" applyFont="1" applyFill="1" applyAlignment="1">
      <alignment horizontal="right" vertical="center"/>
    </xf>
    <xf numFmtId="0" fontId="10" fillId="0" borderId="0" xfId="71" applyFont="1" applyFill="1" applyAlignment="1">
      <alignment horizontal="right" vertical="center"/>
    </xf>
    <xf numFmtId="0" fontId="1" fillId="0" borderId="0" xfId="0" applyNumberFormat="1" applyFont="1" applyFill="1" applyAlignment="1">
      <alignment vertical="center"/>
    </xf>
    <xf numFmtId="0" fontId="14" fillId="0" borderId="0" xfId="0" applyFont="1" applyFill="1" applyAlignment="1">
      <alignment vertical="center" wrapText="1"/>
    </xf>
    <xf numFmtId="0" fontId="10" fillId="3" borderId="7" xfId="0" applyFont="1" applyFill="1" applyBorder="1" applyAlignment="1">
      <alignment horizontal="center" vertical="center"/>
    </xf>
    <xf numFmtId="0" fontId="20" fillId="3" borderId="0" xfId="0" applyFont="1" applyFill="1" applyAlignment="1">
      <alignment horizontal="center" vertical="center"/>
    </xf>
    <xf numFmtId="0" fontId="10" fillId="3" borderId="19" xfId="0" applyFont="1" applyFill="1" applyBorder="1" applyAlignment="1">
      <alignment horizontal="center" vertical="center"/>
    </xf>
    <xf numFmtId="0" fontId="15" fillId="3" borderId="20" xfId="0" applyFont="1" applyFill="1" applyBorder="1" applyAlignment="1">
      <alignment horizontal="center" vertical="center"/>
    </xf>
    <xf numFmtId="49" fontId="10" fillId="2" borderId="18" xfId="69" applyNumberFormat="1" applyFont="1" applyFill="1" applyBorder="1" applyAlignment="1">
      <alignment horizontal="right" vertical="center"/>
    </xf>
    <xf numFmtId="49" fontId="10" fillId="2" borderId="18" xfId="68" applyNumberFormat="1" applyFont="1" applyFill="1" applyBorder="1" applyAlignment="1">
      <alignment horizontal="right" vertical="center"/>
    </xf>
    <xf numFmtId="49" fontId="10" fillId="2" borderId="18" xfId="74" applyNumberFormat="1" applyFont="1" applyFill="1" applyBorder="1" applyAlignment="1">
      <alignment horizontal="right" vertical="center"/>
    </xf>
    <xf numFmtId="49" fontId="10" fillId="2" borderId="18" xfId="50" applyNumberFormat="1" applyFont="1" applyFill="1" applyBorder="1" applyAlignment="1">
      <alignment horizontal="right" vertical="center"/>
    </xf>
    <xf numFmtId="180" fontId="10" fillId="2" borderId="18" xfId="0" applyNumberFormat="1" applyFont="1" applyFill="1" applyBorder="1" applyAlignment="1">
      <alignment horizontal="right" vertical="center"/>
    </xf>
    <xf numFmtId="0" fontId="10" fillId="2" borderId="0" xfId="69" applyNumberFormat="1" applyFont="1" applyFill="1" applyAlignment="1">
      <alignment horizontal="right" vertical="center"/>
    </xf>
    <xf numFmtId="0" fontId="10" fillId="2" borderId="0" xfId="68" applyNumberFormat="1" applyFont="1" applyFill="1" applyAlignment="1">
      <alignment horizontal="right" vertical="center"/>
    </xf>
    <xf numFmtId="49" fontId="10" fillId="2" borderId="0" xfId="74" applyNumberFormat="1" applyFont="1" applyFill="1" applyAlignment="1">
      <alignment horizontal="right" vertical="center"/>
    </xf>
    <xf numFmtId="0" fontId="10" fillId="2" borderId="0" xfId="50" applyNumberFormat="1" applyFont="1" applyFill="1" applyAlignment="1">
      <alignment horizontal="right" vertical="center"/>
    </xf>
    <xf numFmtId="180" fontId="10" fillId="2" borderId="0" xfId="0" applyNumberFormat="1" applyFont="1" applyFill="1" applyAlignment="1">
      <alignment horizontal="right" vertical="center"/>
    </xf>
    <xf numFmtId="49" fontId="10" fillId="2" borderId="15" xfId="69" applyNumberFormat="1" applyFont="1" applyFill="1" applyBorder="1" applyAlignment="1">
      <alignment horizontal="right" vertical="center"/>
    </xf>
    <xf numFmtId="49" fontId="10" fillId="2" borderId="15" xfId="68" applyNumberFormat="1" applyFont="1" applyFill="1" applyBorder="1" applyAlignment="1">
      <alignment horizontal="right" vertical="center"/>
    </xf>
    <xf numFmtId="49" fontId="10" fillId="2" borderId="15" xfId="74" applyNumberFormat="1" applyFont="1" applyFill="1" applyBorder="1" applyAlignment="1">
      <alignment horizontal="right" vertical="center"/>
    </xf>
    <xf numFmtId="49" fontId="10" fillId="2" borderId="15" xfId="50" applyNumberFormat="1" applyFont="1" applyFill="1" applyBorder="1" applyAlignment="1">
      <alignment horizontal="right" vertical="center"/>
    </xf>
    <xf numFmtId="180" fontId="10" fillId="2" borderId="15" xfId="0" applyNumberFormat="1" applyFont="1" applyFill="1" applyBorder="1" applyAlignment="1">
      <alignment horizontal="right" vertical="center"/>
    </xf>
    <xf numFmtId="178" fontId="9" fillId="3" borderId="21" xfId="0" applyNumberFormat="1" applyFont="1" applyFill="1" applyBorder="1" applyAlignment="1">
      <alignment horizontal="center" vertical="center" wrapText="1"/>
    </xf>
    <xf numFmtId="178" fontId="9" fillId="3" borderId="22" xfId="0" applyNumberFormat="1" applyFont="1" applyFill="1" applyBorder="1" applyAlignment="1">
      <alignment horizontal="center" vertical="center"/>
    </xf>
    <xf numFmtId="0" fontId="9" fillId="3" borderId="17" xfId="0" applyNumberFormat="1" applyFont="1" applyFill="1" applyBorder="1" applyAlignment="1">
      <alignment horizontal="center" vertical="center"/>
    </xf>
    <xf numFmtId="1" fontId="10" fillId="4" borderId="18" xfId="0" applyNumberFormat="1" applyFont="1" applyFill="1" applyBorder="1" applyAlignment="1">
      <alignment horizontal="right" vertical="center"/>
    </xf>
    <xf numFmtId="0" fontId="15" fillId="2" borderId="0" xfId="0" applyFont="1" applyFill="1" applyAlignment="1">
      <alignment horizontal="center" vertical="center"/>
    </xf>
    <xf numFmtId="0" fontId="15" fillId="2" borderId="0" xfId="0" applyFont="1" applyFill="1" applyAlignment="1">
      <alignment vertical="center"/>
    </xf>
    <xf numFmtId="0" fontId="10" fillId="2" borderId="18" xfId="76" applyFont="1" applyFill="1" applyBorder="1" applyAlignment="1">
      <alignment horizontal="right" vertical="center"/>
    </xf>
    <xf numFmtId="49" fontId="10" fillId="2" borderId="18" xfId="76" applyNumberFormat="1" applyFont="1" applyFill="1" applyBorder="1" applyAlignment="1">
      <alignment horizontal="right" vertical="center"/>
    </xf>
    <xf numFmtId="0" fontId="10" fillId="2" borderId="0" xfId="76" applyFont="1" applyFill="1" applyAlignment="1">
      <alignment horizontal="right" vertical="center"/>
    </xf>
    <xf numFmtId="49" fontId="10" fillId="2" borderId="0" xfId="76" applyNumberFormat="1" applyFont="1" applyFill="1" applyAlignment="1">
      <alignment horizontal="right" vertical="center"/>
    </xf>
    <xf numFmtId="49" fontId="10" fillId="0" borderId="0" xfId="0" applyNumberFormat="1" applyFont="1" applyFill="1" applyAlignment="1">
      <alignment horizontal="right" vertical="center"/>
    </xf>
    <xf numFmtId="0" fontId="10" fillId="0" borderId="0" xfId="0" applyNumberFormat="1" applyFont="1" applyFill="1" applyAlignment="1">
      <alignment horizontal="right" vertical="center"/>
    </xf>
    <xf numFmtId="0" fontId="18" fillId="0" borderId="0" xfId="76" applyFont="1" applyFill="1" applyAlignment="1">
      <alignment horizontal="right" vertical="center"/>
    </xf>
    <xf numFmtId="3" fontId="18" fillId="0" borderId="0" xfId="76" applyNumberFormat="1" applyFont="1" applyFill="1" applyAlignment="1">
      <alignment horizontal="right" vertical="center"/>
    </xf>
    <xf numFmtId="0" fontId="10" fillId="3" borderId="23" xfId="0" applyFont="1" applyFill="1" applyBorder="1" applyAlignment="1">
      <alignment horizontal="center" vertical="center"/>
    </xf>
    <xf numFmtId="0" fontId="10" fillId="0" borderId="0" xfId="66" applyFont="1" applyFill="1" applyAlignment="1">
      <alignment horizontal="right" vertical="center"/>
    </xf>
    <xf numFmtId="181" fontId="10" fillId="2" borderId="18" xfId="0" applyNumberFormat="1" applyFont="1" applyFill="1" applyBorder="1" applyAlignment="1">
      <alignment horizontal="right" vertical="center"/>
    </xf>
    <xf numFmtId="181" fontId="10" fillId="2" borderId="0" xfId="0" applyNumberFormat="1" applyFont="1" applyFill="1" applyAlignment="1">
      <alignment horizontal="right" vertical="center"/>
    </xf>
    <xf numFmtId="0" fontId="21" fillId="3" borderId="17" xfId="0" applyFont="1" applyFill="1" applyBorder="1" applyAlignment="1">
      <alignment horizontal="center" vertical="center"/>
    </xf>
    <xf numFmtId="1" fontId="10" fillId="0" borderId="0" xfId="0" applyNumberFormat="1" applyFont="1" applyFill="1" applyAlignment="1">
      <alignment horizontal="right" vertical="center"/>
    </xf>
    <xf numFmtId="178" fontId="10" fillId="0" borderId="0" xfId="0" applyNumberFormat="1" applyFont="1" applyFill="1" applyAlignment="1">
      <alignment horizontal="center" vertical="center"/>
    </xf>
    <xf numFmtId="0" fontId="10" fillId="0" borderId="0" xfId="75" applyFont="1" applyFill="1" applyAlignment="1">
      <alignment horizontal="right" vertical="center"/>
    </xf>
    <xf numFmtId="1" fontId="10" fillId="0" borderId="0" xfId="75" applyNumberFormat="1" applyFont="1" applyFill="1" applyAlignment="1">
      <alignment horizontal="right" vertical="center"/>
    </xf>
    <xf numFmtId="0" fontId="22" fillId="0" borderId="0" xfId="0" applyFont="1" applyFill="1" applyAlignment="1">
      <alignment vertical="center"/>
    </xf>
    <xf numFmtId="0" fontId="1" fillId="0" borderId="0" xfId="0" applyFont="1" applyFill="1" applyAlignment="1">
      <alignment horizontal="center" vertical="center"/>
    </xf>
    <xf numFmtId="0" fontId="8" fillId="2" borderId="0" xfId="0" applyFont="1" applyFill="1" applyBorder="1" applyAlignment="1">
      <alignment horizontal="center" vertical="center"/>
    </xf>
    <xf numFmtId="0" fontId="23" fillId="2" borderId="0" xfId="0" applyFont="1" applyFill="1" applyBorder="1" applyAlignment="1">
      <alignment horizontal="center" vertical="center"/>
    </xf>
    <xf numFmtId="0" fontId="24" fillId="2" borderId="0" xfId="0" applyFont="1" applyFill="1" applyBorder="1" applyAlignment="1">
      <alignment horizontal="left" vertical="center"/>
    </xf>
    <xf numFmtId="0" fontId="24" fillId="2" borderId="0" xfId="0" applyFont="1" applyFill="1" applyBorder="1" applyAlignment="1">
      <alignment horizontal="center" vertical="center"/>
    </xf>
    <xf numFmtId="0" fontId="9" fillId="3" borderId="10" xfId="0" applyFont="1" applyFill="1" applyBorder="1" applyAlignment="1">
      <alignment horizontal="center" vertical="center" wrapText="1"/>
    </xf>
    <xf numFmtId="0" fontId="9" fillId="3" borderId="11" xfId="0" applyFont="1" applyFill="1" applyBorder="1" applyAlignment="1">
      <alignment horizontal="center" vertical="center"/>
    </xf>
    <xf numFmtId="0" fontId="10" fillId="3" borderId="13" xfId="0" applyFont="1" applyFill="1" applyBorder="1" applyAlignment="1">
      <alignment horizontal="center" vertical="center"/>
    </xf>
    <xf numFmtId="0" fontId="10" fillId="3" borderId="14" xfId="0" applyFont="1" applyFill="1" applyBorder="1" applyAlignment="1">
      <alignment horizontal="center" vertical="center" wrapText="1"/>
    </xf>
    <xf numFmtId="0" fontId="9" fillId="3" borderId="4" xfId="0" applyFont="1" applyFill="1" applyBorder="1" applyAlignment="1">
      <alignment horizontal="center" vertical="center"/>
    </xf>
    <xf numFmtId="0" fontId="9" fillId="3" borderId="13" xfId="0" applyFont="1" applyFill="1" applyBorder="1" applyAlignment="1">
      <alignment horizontal="center" vertical="center"/>
    </xf>
    <xf numFmtId="0" fontId="9" fillId="3" borderId="24" xfId="0" applyFont="1" applyFill="1" applyBorder="1" applyAlignment="1">
      <alignment horizontal="center" vertical="center"/>
    </xf>
    <xf numFmtId="0" fontId="10" fillId="3" borderId="24" xfId="0" applyFont="1" applyFill="1" applyBorder="1" applyAlignment="1">
      <alignment horizontal="center" vertical="center"/>
    </xf>
    <xf numFmtId="49" fontId="17" fillId="3" borderId="0" xfId="0" applyNumberFormat="1" applyFont="1" applyFill="1" applyBorder="1" applyAlignment="1">
      <alignment horizontal="left" vertical="center"/>
    </xf>
    <xf numFmtId="1" fontId="18" fillId="2" borderId="18" xfId="0" applyNumberFormat="1" applyFont="1" applyFill="1" applyBorder="1" applyAlignment="1">
      <alignment horizontal="center" vertical="center"/>
    </xf>
    <xf numFmtId="1" fontId="10" fillId="2" borderId="0" xfId="0" applyNumberFormat="1" applyFont="1" applyFill="1" applyBorder="1" applyAlignment="1">
      <alignment horizontal="center" vertical="center"/>
    </xf>
    <xf numFmtId="49" fontId="9" fillId="3" borderId="0" xfId="0" applyNumberFormat="1" applyFont="1" applyFill="1" applyBorder="1" applyAlignment="1">
      <alignment horizontal="left" vertical="center"/>
    </xf>
    <xf numFmtId="49" fontId="9" fillId="3" borderId="6" xfId="0" applyNumberFormat="1" applyFont="1" applyFill="1" applyBorder="1" applyAlignment="1">
      <alignment horizontal="left" vertical="center"/>
    </xf>
    <xf numFmtId="1" fontId="18" fillId="2" borderId="6" xfId="0" applyNumberFormat="1" applyFont="1" applyFill="1" applyBorder="1" applyAlignment="1">
      <alignment horizontal="center" vertical="center"/>
    </xf>
    <xf numFmtId="0" fontId="11" fillId="0" borderId="0" xfId="0" applyFont="1" applyFill="1" applyAlignment="1">
      <alignment vertical="center"/>
    </xf>
    <xf numFmtId="0" fontId="11" fillId="0" borderId="0" xfId="0" applyFont="1" applyFill="1" applyAlignment="1">
      <alignment horizontal="center" vertical="center"/>
    </xf>
    <xf numFmtId="0" fontId="25" fillId="0" borderId="0" xfId="0" applyFont="1" applyFill="1" applyAlignment="1">
      <alignment vertical="center" wrapText="1"/>
    </xf>
    <xf numFmtId="0" fontId="25" fillId="0" borderId="0" xfId="0" applyFont="1" applyFill="1" applyAlignment="1">
      <alignment horizontal="center" vertical="center" wrapText="1"/>
    </xf>
    <xf numFmtId="0" fontId="1" fillId="0" borderId="0" xfId="0" applyFont="1" applyFill="1" applyBorder="1" applyAlignment="1">
      <alignment vertical="center"/>
    </xf>
    <xf numFmtId="0" fontId="26" fillId="2" borderId="0" xfId="0" applyFont="1" applyFill="1" applyBorder="1" applyAlignment="1">
      <alignment horizontal="center"/>
    </xf>
    <xf numFmtId="0" fontId="22" fillId="0" borderId="0" xfId="0" applyFont="1" applyFill="1" applyBorder="1" applyAlignment="1">
      <alignment vertical="center"/>
    </xf>
    <xf numFmtId="0" fontId="4" fillId="0" borderId="0" xfId="0" applyFont="1" applyFill="1" applyAlignment="1">
      <alignment horizontal="left" vertical="center"/>
    </xf>
    <xf numFmtId="0" fontId="4" fillId="0" borderId="0" xfId="0" applyFont="1" applyFill="1" applyAlignment="1">
      <alignment vertical="center"/>
    </xf>
    <xf numFmtId="0" fontId="23" fillId="0" borderId="0" xfId="0" applyFont="1" applyFill="1" applyAlignment="1">
      <alignment vertical="center"/>
    </xf>
    <xf numFmtId="58" fontId="2" fillId="2" borderId="0" xfId="0" applyNumberFormat="1" applyFont="1" applyFill="1" applyBorder="1" applyAlignment="1">
      <alignment horizontal="center" vertical="center"/>
    </xf>
    <xf numFmtId="0" fontId="23" fillId="0" borderId="0" xfId="0" applyFont="1" applyFill="1" applyBorder="1" applyAlignment="1">
      <alignment vertical="center"/>
    </xf>
    <xf numFmtId="0" fontId="13" fillId="2" borderId="0" xfId="0" applyFont="1" applyFill="1" applyBorder="1" applyAlignment="1">
      <alignment horizontal="left" vertical="center"/>
    </xf>
    <xf numFmtId="0" fontId="9" fillId="2" borderId="0" xfId="0" applyFont="1" applyFill="1" applyBorder="1" applyAlignment="1">
      <alignment horizontal="left" vertical="center"/>
    </xf>
    <xf numFmtId="0" fontId="15" fillId="2" borderId="0" xfId="0" applyFont="1" applyFill="1" applyBorder="1" applyAlignment="1">
      <alignment vertical="center"/>
    </xf>
    <xf numFmtId="0" fontId="15" fillId="2" borderId="0" xfId="0" applyFont="1" applyFill="1" applyBorder="1" applyAlignment="1">
      <alignment horizontal="center" vertical="center"/>
    </xf>
    <xf numFmtId="0" fontId="10" fillId="2" borderId="0" xfId="0" applyFont="1" applyFill="1" applyBorder="1" applyAlignment="1">
      <alignment horizontal="right" vertical="center"/>
    </xf>
    <xf numFmtId="0" fontId="9" fillId="3" borderId="25" xfId="0" applyFont="1" applyFill="1" applyBorder="1" applyAlignment="1">
      <alignment horizontal="center" vertical="center"/>
    </xf>
    <xf numFmtId="0" fontId="9" fillId="3" borderId="16"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26" xfId="0" applyFont="1" applyFill="1" applyBorder="1" applyAlignment="1">
      <alignment horizontal="center" vertical="center"/>
    </xf>
    <xf numFmtId="0" fontId="9" fillId="3" borderId="14" xfId="0" applyFont="1" applyFill="1" applyBorder="1" applyAlignment="1">
      <alignment horizontal="center" vertical="center"/>
    </xf>
    <xf numFmtId="49" fontId="9" fillId="3" borderId="0" xfId="0" applyNumberFormat="1" applyFont="1" applyFill="1" applyBorder="1" applyAlignment="1">
      <alignment horizontal="center" vertical="center"/>
    </xf>
    <xf numFmtId="1" fontId="10" fillId="2" borderId="0" xfId="0" applyNumberFormat="1" applyFont="1" applyFill="1" applyBorder="1" applyAlignment="1">
      <alignment horizontal="right" vertical="center"/>
    </xf>
    <xf numFmtId="0" fontId="9" fillId="3" borderId="0" xfId="0" applyNumberFormat="1" applyFont="1" applyFill="1" applyBorder="1" applyAlignment="1">
      <alignment horizontal="center" vertical="center"/>
    </xf>
    <xf numFmtId="1" fontId="27" fillId="2" borderId="0" xfId="0" applyNumberFormat="1" applyFont="1" applyFill="1" applyBorder="1" applyAlignment="1">
      <alignment horizontal="right" vertical="center"/>
    </xf>
    <xf numFmtId="49" fontId="9" fillId="3" borderId="27" xfId="0" applyNumberFormat="1" applyFont="1" applyFill="1" applyBorder="1" applyAlignment="1">
      <alignment horizontal="center" vertical="center"/>
    </xf>
    <xf numFmtId="181" fontId="10" fillId="2" borderId="27" xfId="0" applyNumberFormat="1" applyFont="1" applyFill="1" applyBorder="1" applyAlignment="1">
      <alignment horizontal="right" vertical="center"/>
    </xf>
    <xf numFmtId="0" fontId="11" fillId="2" borderId="0" xfId="0" applyFont="1" applyFill="1" applyAlignment="1">
      <alignment horizontal="left" vertical="center"/>
    </xf>
    <xf numFmtId="176" fontId="23" fillId="0" borderId="0" xfId="0" applyNumberFormat="1" applyFont="1" applyFill="1" applyAlignment="1">
      <alignment vertical="center"/>
    </xf>
    <xf numFmtId="0" fontId="28" fillId="0" borderId="0" xfId="0" applyFont="1" applyFill="1" applyAlignment="1">
      <alignment vertical="center"/>
    </xf>
    <xf numFmtId="0" fontId="23" fillId="0" borderId="0" xfId="0" applyFont="1" applyFill="1" applyAlignment="1">
      <alignment horizontal="left" vertical="center"/>
    </xf>
    <xf numFmtId="0" fontId="29" fillId="0" borderId="0" xfId="0" applyFont="1" applyFill="1" applyAlignment="1">
      <alignment vertical="center"/>
    </xf>
    <xf numFmtId="0" fontId="2" fillId="2" borderId="0" xfId="0" applyFont="1" applyFill="1" applyBorder="1" applyAlignment="1">
      <alignment horizontal="center" vertical="center"/>
    </xf>
    <xf numFmtId="0" fontId="19" fillId="2" borderId="0" xfId="0" applyFont="1" applyFill="1" applyBorder="1" applyAlignment="1">
      <alignment horizontal="center" vertical="center"/>
    </xf>
    <xf numFmtId="0" fontId="30" fillId="2" borderId="0" xfId="0" applyFont="1" applyFill="1" applyBorder="1" applyAlignment="1">
      <alignment horizontal="center" vertical="center"/>
    </xf>
    <xf numFmtId="0" fontId="30" fillId="2" borderId="0" xfId="0" applyFont="1" applyFill="1" applyBorder="1" applyAlignment="1">
      <alignment vertical="center"/>
    </xf>
    <xf numFmtId="0" fontId="9" fillId="3" borderId="1" xfId="0" applyFont="1" applyFill="1" applyBorder="1" applyAlignment="1">
      <alignment horizontal="center" vertical="center"/>
    </xf>
    <xf numFmtId="0" fontId="10" fillId="3" borderId="2" xfId="0" applyNumberFormat="1" applyFont="1" applyFill="1" applyBorder="1" applyAlignment="1">
      <alignment horizontal="center" vertical="center"/>
    </xf>
    <xf numFmtId="0" fontId="9" fillId="3" borderId="2" xfId="0" applyNumberFormat="1" applyFont="1" applyFill="1" applyBorder="1" applyAlignment="1">
      <alignment horizontal="center" vertical="center"/>
    </xf>
    <xf numFmtId="0" fontId="9" fillId="3" borderId="7" xfId="0" applyNumberFormat="1" applyFont="1" applyFill="1" applyBorder="1" applyAlignment="1">
      <alignment horizontal="center" vertical="center"/>
    </xf>
    <xf numFmtId="49" fontId="17" fillId="3" borderId="0" xfId="0" applyNumberFormat="1" applyFont="1" applyFill="1" applyBorder="1" applyAlignment="1">
      <alignment horizontal="center" vertical="center"/>
    </xf>
    <xf numFmtId="181" fontId="18" fillId="2" borderId="0" xfId="0" applyNumberFormat="1" applyFont="1" applyFill="1" applyBorder="1" applyAlignment="1">
      <alignment horizontal="right" vertical="center"/>
    </xf>
    <xf numFmtId="181" fontId="10" fillId="2" borderId="0" xfId="0" applyNumberFormat="1" applyFont="1" applyFill="1" applyBorder="1" applyAlignment="1">
      <alignment horizontal="right" vertical="center"/>
    </xf>
    <xf numFmtId="0" fontId="18" fillId="2" borderId="0" xfId="0" applyFont="1" applyFill="1" applyBorder="1" applyAlignment="1">
      <alignment horizontal="right" vertical="center"/>
    </xf>
    <xf numFmtId="182" fontId="24" fillId="0" borderId="0" xfId="0" applyNumberFormat="1" applyFont="1" applyFill="1" applyAlignment="1">
      <alignment vertical="center"/>
    </xf>
    <xf numFmtId="177" fontId="15" fillId="0" borderId="0" xfId="0" applyNumberFormat="1" applyFont="1" applyFill="1" applyAlignment="1">
      <alignment vertical="center"/>
    </xf>
    <xf numFmtId="0" fontId="31" fillId="0" borderId="0" xfId="0" applyFont="1" applyFill="1" applyAlignment="1">
      <alignment vertical="center"/>
    </xf>
    <xf numFmtId="1" fontId="10" fillId="2" borderId="27" xfId="0" applyNumberFormat="1" applyFont="1" applyFill="1" applyBorder="1" applyAlignment="1">
      <alignment horizontal="right" vertical="center"/>
    </xf>
    <xf numFmtId="0" fontId="11" fillId="2" borderId="0" xfId="0" applyFont="1" applyFill="1" applyAlignment="1">
      <alignment vertical="center"/>
    </xf>
    <xf numFmtId="0" fontId="23" fillId="5" borderId="0" xfId="0" applyFont="1" applyFill="1" applyAlignment="1">
      <alignment vertical="center"/>
    </xf>
    <xf numFmtId="0" fontId="29" fillId="0" borderId="0" xfId="0" applyFont="1" applyFill="1" applyAlignment="1">
      <alignment horizontal="left" vertical="center"/>
    </xf>
    <xf numFmtId="0" fontId="10" fillId="3" borderId="25" xfId="0" applyFont="1" applyFill="1" applyBorder="1" applyAlignment="1">
      <alignment horizontal="center" vertical="center"/>
    </xf>
    <xf numFmtId="0" fontId="10" fillId="3" borderId="10" xfId="0" applyFont="1" applyFill="1" applyBorder="1" applyAlignment="1">
      <alignment horizontal="center" vertical="center"/>
    </xf>
    <xf numFmtId="0" fontId="15" fillId="3" borderId="0" xfId="0" applyFont="1" applyFill="1" applyBorder="1" applyAlignment="1">
      <alignment horizontal="center" vertical="center"/>
    </xf>
    <xf numFmtId="0" fontId="9" fillId="3" borderId="19" xfId="0" applyFont="1" applyFill="1" applyBorder="1" applyAlignment="1">
      <alignment horizontal="center" vertical="center"/>
    </xf>
    <xf numFmtId="0" fontId="9" fillId="3" borderId="18" xfId="0" applyFont="1" applyFill="1" applyBorder="1" applyAlignment="1">
      <alignment horizontal="center" vertical="center"/>
    </xf>
    <xf numFmtId="0" fontId="9" fillId="3" borderId="28" xfId="0" applyFont="1" applyFill="1" applyBorder="1" applyAlignment="1">
      <alignment horizontal="center" vertical="center"/>
    </xf>
    <xf numFmtId="0" fontId="26" fillId="4" borderId="0" xfId="0" applyFont="1" applyFill="1" applyAlignment="1">
      <alignment vertical="center"/>
    </xf>
    <xf numFmtId="0" fontId="23" fillId="4" borderId="0" xfId="0" applyFont="1" applyFill="1" applyAlignment="1">
      <alignment vertical="center"/>
    </xf>
    <xf numFmtId="0" fontId="9" fillId="3" borderId="12"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4" fillId="2" borderId="0" xfId="0" applyFont="1" applyFill="1" applyBorder="1" applyAlignment="1">
      <alignment horizontal="center" vertical="center"/>
    </xf>
    <xf numFmtId="0" fontId="32" fillId="3" borderId="25" xfId="0" applyFont="1" applyFill="1" applyBorder="1" applyAlignment="1">
      <alignment horizontal="center" vertical="center"/>
    </xf>
    <xf numFmtId="0" fontId="32" fillId="3" borderId="10" xfId="0" applyFont="1" applyFill="1" applyBorder="1" applyAlignment="1">
      <alignment horizontal="center" vertical="center"/>
    </xf>
    <xf numFmtId="0" fontId="33" fillId="3" borderId="11" xfId="0" applyFont="1" applyFill="1" applyBorder="1" applyAlignment="1">
      <alignment horizontal="center" vertical="center"/>
    </xf>
    <xf numFmtId="0" fontId="33" fillId="3" borderId="0" xfId="0" applyFont="1" applyFill="1" applyBorder="1" applyAlignment="1">
      <alignment horizontal="center" vertical="center"/>
    </xf>
    <xf numFmtId="0" fontId="33" fillId="3" borderId="12" xfId="0" applyFont="1" applyFill="1" applyBorder="1" applyAlignment="1">
      <alignment horizontal="center" vertical="center"/>
    </xf>
    <xf numFmtId="0" fontId="4" fillId="3" borderId="17" xfId="0" applyFont="1" applyFill="1" applyBorder="1" applyAlignment="1">
      <alignment horizontal="center" vertical="center"/>
    </xf>
    <xf numFmtId="0" fontId="32" fillId="3" borderId="17" xfId="0" applyFont="1" applyFill="1" applyBorder="1" applyAlignment="1">
      <alignment horizontal="center" vertical="center"/>
    </xf>
    <xf numFmtId="0" fontId="32" fillId="3" borderId="12" xfId="0" applyFont="1" applyFill="1" applyBorder="1" applyAlignment="1">
      <alignment horizontal="center" vertical="center"/>
    </xf>
    <xf numFmtId="49" fontId="9" fillId="3" borderId="18" xfId="0" applyNumberFormat="1" applyFont="1" applyFill="1" applyBorder="1" applyAlignment="1" applyProtection="1">
      <alignment horizontal="left" vertical="center"/>
      <protection locked="0"/>
    </xf>
    <xf numFmtId="49" fontId="32" fillId="3" borderId="0" xfId="0" applyNumberFormat="1" applyFont="1" applyFill="1" applyBorder="1" applyAlignment="1" applyProtection="1">
      <alignment horizontal="left" vertical="center"/>
      <protection locked="0"/>
    </xf>
    <xf numFmtId="0" fontId="33" fillId="2" borderId="0" xfId="0" applyFont="1" applyFill="1" applyBorder="1" applyAlignment="1">
      <alignment horizontal="right" vertical="center"/>
    </xf>
    <xf numFmtId="1" fontId="33" fillId="2" borderId="0" xfId="0" applyNumberFormat="1" applyFont="1" applyFill="1" applyBorder="1" applyAlignment="1">
      <alignment horizontal="right" vertical="center"/>
    </xf>
    <xf numFmtId="2" fontId="33" fillId="2" borderId="0" xfId="0" applyNumberFormat="1" applyFont="1" applyFill="1" applyBorder="1" applyAlignment="1">
      <alignment horizontal="right" vertical="center"/>
    </xf>
    <xf numFmtId="49" fontId="9" fillId="3" borderId="27" xfId="0" applyNumberFormat="1" applyFont="1" applyFill="1" applyBorder="1" applyAlignment="1" applyProtection="1">
      <alignment horizontal="left" vertical="center"/>
      <protection locked="0"/>
    </xf>
    <xf numFmtId="0" fontId="10" fillId="2" borderId="27" xfId="0" applyFont="1" applyFill="1" applyBorder="1" applyAlignment="1">
      <alignment horizontal="right" vertical="center"/>
    </xf>
    <xf numFmtId="0" fontId="23" fillId="4" borderId="0" xfId="0" applyFont="1" applyFill="1" applyBorder="1" applyAlignment="1">
      <alignment vertical="center"/>
    </xf>
    <xf numFmtId="0" fontId="34" fillId="0" borderId="0" xfId="0" applyFont="1" applyFill="1" applyAlignment="1">
      <alignment vertical="center"/>
    </xf>
    <xf numFmtId="0" fontId="4" fillId="2" borderId="0" xfId="0" applyFont="1" applyFill="1" applyBorder="1" applyAlignment="1">
      <alignment horizontal="left" vertical="center"/>
    </xf>
    <xf numFmtId="0" fontId="35" fillId="2" borderId="0" xfId="0" applyFont="1" applyFill="1" applyBorder="1" applyAlignment="1">
      <alignment horizontal="right" vertical="center"/>
    </xf>
    <xf numFmtId="0" fontId="9" fillId="3" borderId="2" xfId="0" applyFont="1" applyFill="1" applyBorder="1" applyAlignment="1">
      <alignment horizontal="center" vertical="center"/>
    </xf>
    <xf numFmtId="0" fontId="9" fillId="3" borderId="7" xfId="0" applyFont="1" applyFill="1" applyBorder="1" applyAlignment="1">
      <alignment horizontal="center" vertical="center"/>
    </xf>
    <xf numFmtId="49" fontId="36" fillId="3" borderId="0" xfId="0" applyNumberFormat="1" applyFont="1" applyFill="1" applyBorder="1" applyAlignment="1" applyProtection="1">
      <alignment horizontal="left" vertical="center"/>
      <protection locked="0"/>
    </xf>
    <xf numFmtId="0" fontId="18" fillId="2" borderId="0" xfId="0" applyNumberFormat="1" applyFont="1" applyFill="1" applyBorder="1" applyAlignment="1">
      <alignment horizontal="right" vertical="center"/>
    </xf>
    <xf numFmtId="49" fontId="9" fillId="3" borderId="0" xfId="0" applyNumberFormat="1" applyFont="1" applyFill="1" applyBorder="1" applyAlignment="1" applyProtection="1">
      <alignment horizontal="left" vertical="center"/>
      <protection locked="0"/>
    </xf>
    <xf numFmtId="49" fontId="10" fillId="2" borderId="0" xfId="0" applyNumberFormat="1" applyFont="1" applyFill="1" applyBorder="1" applyAlignment="1">
      <alignment horizontal="right" vertical="center"/>
    </xf>
    <xf numFmtId="49" fontId="18" fillId="2" borderId="0" xfId="0" applyNumberFormat="1" applyFont="1" applyFill="1" applyBorder="1" applyAlignment="1">
      <alignment horizontal="right" vertical="center"/>
    </xf>
    <xf numFmtId="0" fontId="10" fillId="2" borderId="0" xfId="0" applyNumberFormat="1" applyFont="1" applyFill="1" applyBorder="1" applyAlignment="1">
      <alignment horizontal="right" vertical="center"/>
    </xf>
    <xf numFmtId="49" fontId="37" fillId="3" borderId="0" xfId="0" applyNumberFormat="1" applyFont="1" applyFill="1" applyBorder="1" applyAlignment="1" applyProtection="1">
      <alignment horizontal="left" vertical="center"/>
      <protection locked="0"/>
    </xf>
    <xf numFmtId="0" fontId="18" fillId="2" borderId="27" xfId="0" applyFont="1" applyFill="1" applyBorder="1" applyAlignment="1">
      <alignment horizontal="right" vertical="center"/>
    </xf>
    <xf numFmtId="2" fontId="18" fillId="2" borderId="27" xfId="0" applyNumberFormat="1" applyFont="1" applyFill="1" applyBorder="1" applyAlignment="1">
      <alignment horizontal="right" vertical="center"/>
    </xf>
    <xf numFmtId="49" fontId="9" fillId="2" borderId="27" xfId="0" applyNumberFormat="1" applyFont="1" applyFill="1" applyBorder="1" applyAlignment="1" applyProtection="1">
      <alignment horizontal="left" vertical="center"/>
      <protection locked="0"/>
    </xf>
    <xf numFmtId="0" fontId="10" fillId="2" borderId="27" xfId="0" applyNumberFormat="1" applyFont="1" applyFill="1" applyBorder="1" applyAlignment="1">
      <alignment horizontal="right" vertical="center"/>
    </xf>
    <xf numFmtId="0" fontId="3" fillId="4" borderId="0" xfId="0" applyFont="1" applyFill="1" applyAlignment="1">
      <alignment vertical="center"/>
    </xf>
    <xf numFmtId="0" fontId="23" fillId="0" borderId="0" xfId="53" applyFont="1" applyFill="1" applyBorder="1" applyAlignment="1">
      <alignment vertical="center"/>
    </xf>
    <xf numFmtId="0" fontId="23" fillId="0" borderId="0" xfId="53" applyFont="1" applyFill="1" applyAlignment="1">
      <alignment vertical="center"/>
    </xf>
    <xf numFmtId="0" fontId="10" fillId="3" borderId="7" xfId="0" applyNumberFormat="1" applyFont="1" applyFill="1" applyBorder="1" applyAlignment="1">
      <alignment horizontal="center" vertical="center"/>
    </xf>
    <xf numFmtId="0" fontId="9" fillId="3" borderId="10" xfId="0" applyNumberFormat="1" applyFont="1" applyFill="1" applyBorder="1" applyAlignment="1">
      <alignment horizontal="center" vertical="center" wrapText="1"/>
    </xf>
    <xf numFmtId="0" fontId="9" fillId="3" borderId="4" xfId="0" applyNumberFormat="1" applyFont="1" applyFill="1" applyBorder="1" applyAlignment="1">
      <alignment horizontal="center" vertical="center"/>
    </xf>
    <xf numFmtId="0" fontId="15" fillId="3" borderId="8" xfId="0" applyNumberFormat="1" applyFont="1" applyFill="1" applyBorder="1" applyAlignment="1">
      <alignment horizontal="center" vertical="center"/>
    </xf>
    <xf numFmtId="0" fontId="9" fillId="3" borderId="3" xfId="0" applyNumberFormat="1" applyFont="1" applyFill="1" applyBorder="1" applyAlignment="1">
      <alignment vertical="center"/>
    </xf>
    <xf numFmtId="0" fontId="9" fillId="3" borderId="29" xfId="0" applyNumberFormat="1" applyFont="1" applyFill="1" applyBorder="1" applyAlignment="1">
      <alignment horizontal="center" vertical="center"/>
    </xf>
    <xf numFmtId="0" fontId="9" fillId="3" borderId="12" xfId="0" applyNumberFormat="1" applyFont="1" applyFill="1" applyBorder="1" applyAlignment="1">
      <alignment horizontal="center" vertical="center"/>
    </xf>
    <xf numFmtId="0" fontId="15" fillId="3" borderId="4" xfId="0" applyNumberFormat="1" applyFont="1" applyFill="1" applyBorder="1" applyAlignment="1">
      <alignment horizontal="center" vertical="center"/>
    </xf>
    <xf numFmtId="0" fontId="9" fillId="3" borderId="8" xfId="0" applyNumberFormat="1" applyFont="1" applyFill="1" applyBorder="1" applyAlignment="1">
      <alignment horizontal="center" vertical="center"/>
    </xf>
    <xf numFmtId="0" fontId="9" fillId="3" borderId="14" xfId="0" applyNumberFormat="1" applyFont="1" applyFill="1" applyBorder="1" applyAlignment="1">
      <alignment horizontal="center" vertical="center"/>
    </xf>
    <xf numFmtId="0" fontId="9" fillId="3" borderId="0" xfId="53" applyNumberFormat="1" applyFont="1" applyFill="1" applyBorder="1" applyAlignment="1">
      <alignment horizontal="center" vertical="center"/>
    </xf>
    <xf numFmtId="0" fontId="10" fillId="2" borderId="0" xfId="53" applyFont="1" applyFill="1" applyBorder="1" applyAlignment="1">
      <alignment horizontal="right" vertical="center"/>
    </xf>
    <xf numFmtId="49" fontId="9" fillId="3" borderId="0" xfId="53" applyNumberFormat="1" applyFont="1" applyFill="1" applyBorder="1" applyAlignment="1">
      <alignment horizontal="center" vertical="center"/>
    </xf>
    <xf numFmtId="0" fontId="27" fillId="2" borderId="0" xfId="53" applyFont="1" applyFill="1" applyBorder="1" applyAlignment="1">
      <alignment horizontal="right" vertical="center"/>
    </xf>
    <xf numFmtId="49" fontId="9" fillId="3" borderId="27" xfId="53" applyNumberFormat="1" applyFont="1" applyFill="1" applyBorder="1" applyAlignment="1">
      <alignment horizontal="center" vertical="center"/>
    </xf>
    <xf numFmtId="0" fontId="10" fillId="2" borderId="27" xfId="53" applyFont="1" applyFill="1" applyBorder="1" applyAlignment="1">
      <alignment horizontal="right" vertical="center"/>
    </xf>
    <xf numFmtId="0" fontId="26" fillId="4" borderId="0" xfId="53" applyFont="1" applyFill="1" applyAlignment="1">
      <alignment horizontal="left" vertical="center"/>
    </xf>
    <xf numFmtId="0" fontId="23" fillId="0" borderId="0" xfId="53" applyFont="1" applyFill="1" applyAlignment="1">
      <alignment horizontal="center" vertical="center"/>
    </xf>
    <xf numFmtId="49" fontId="28" fillId="0" borderId="0" xfId="0" applyNumberFormat="1" applyFont="1" applyFill="1" applyAlignment="1">
      <alignment vertical="center"/>
    </xf>
    <xf numFmtId="49" fontId="38" fillId="0" borderId="0" xfId="0" applyNumberFormat="1" applyFont="1" applyFill="1" applyBorder="1" applyAlignment="1">
      <alignment horizontal="left" vertical="center"/>
    </xf>
    <xf numFmtId="49" fontId="4" fillId="0" borderId="0" xfId="0" applyNumberFormat="1" applyFont="1" applyFill="1" applyAlignment="1">
      <alignment vertical="center"/>
    </xf>
    <xf numFmtId="49" fontId="23" fillId="0" borderId="0" xfId="0" applyNumberFormat="1" applyFont="1" applyFill="1" applyAlignment="1">
      <alignment vertical="center"/>
    </xf>
    <xf numFmtId="49" fontId="23" fillId="0" borderId="0" xfId="0" applyNumberFormat="1" applyFont="1" applyFill="1" applyAlignment="1">
      <alignment horizontal="right" vertical="center"/>
    </xf>
    <xf numFmtId="0" fontId="4" fillId="2" borderId="0" xfId="65" applyFont="1" applyFill="1" applyBorder="1" applyAlignment="1">
      <alignment horizontal="left" vertical="center"/>
    </xf>
    <xf numFmtId="49" fontId="4" fillId="2" borderId="0" xfId="0" applyNumberFormat="1" applyFont="1" applyFill="1" applyBorder="1" applyAlignment="1">
      <alignment vertical="center"/>
    </xf>
    <xf numFmtId="49" fontId="23" fillId="2" borderId="0" xfId="0" applyNumberFormat="1" applyFont="1" applyFill="1" applyBorder="1" applyAlignment="1">
      <alignment horizontal="right" vertical="center"/>
    </xf>
    <xf numFmtId="49" fontId="23" fillId="2" borderId="0" xfId="0" applyNumberFormat="1" applyFont="1" applyFill="1" applyBorder="1" applyAlignment="1">
      <alignment vertical="center"/>
    </xf>
    <xf numFmtId="49" fontId="23" fillId="2" borderId="0" xfId="0" applyNumberFormat="1" applyFont="1" applyFill="1" applyAlignment="1">
      <alignment vertical="center"/>
    </xf>
    <xf numFmtId="0" fontId="39" fillId="2" borderId="0" xfId="0" applyNumberFormat="1" applyFont="1" applyFill="1" applyBorder="1" applyAlignment="1">
      <alignment horizontal="right" vertical="center"/>
    </xf>
    <xf numFmtId="0" fontId="39" fillId="2" borderId="0" xfId="0" applyFont="1" applyFill="1" applyBorder="1" applyAlignment="1">
      <alignment horizontal="right" vertical="center"/>
    </xf>
    <xf numFmtId="49" fontId="17" fillId="3" borderId="0" xfId="0" applyNumberFormat="1" applyFont="1" applyFill="1" applyBorder="1" applyAlignment="1" applyProtection="1">
      <alignment horizontal="left" vertical="center"/>
      <protection locked="0"/>
    </xf>
    <xf numFmtId="49" fontId="39" fillId="2" borderId="0" xfId="0" applyNumberFormat="1" applyFont="1" applyFill="1" applyBorder="1" applyAlignment="1">
      <alignment horizontal="right" vertical="center"/>
    </xf>
    <xf numFmtId="0" fontId="40" fillId="2" borderId="0" xfId="0" applyFont="1" applyFill="1" applyBorder="1" applyAlignment="1">
      <alignment horizontal="right" vertical="center"/>
    </xf>
    <xf numFmtId="0" fontId="40" fillId="2" borderId="0" xfId="0" applyNumberFormat="1" applyFont="1" applyFill="1" applyBorder="1" applyAlignment="1">
      <alignment horizontal="right" vertical="center"/>
    </xf>
    <xf numFmtId="49" fontId="40" fillId="2" borderId="0" xfId="0" applyNumberFormat="1" applyFont="1" applyFill="1" applyBorder="1" applyAlignment="1">
      <alignment horizontal="right" vertical="center"/>
    </xf>
    <xf numFmtId="49" fontId="9" fillId="3" borderId="27" xfId="65" applyNumberFormat="1" applyFont="1" applyFill="1" applyBorder="1" applyAlignment="1">
      <alignment horizontal="left" vertical="center"/>
    </xf>
    <xf numFmtId="49" fontId="40" fillId="2" borderId="27" xfId="0" applyNumberFormat="1" applyFont="1" applyFill="1" applyBorder="1" applyAlignment="1">
      <alignment horizontal="right" vertical="center"/>
    </xf>
    <xf numFmtId="49" fontId="9" fillId="2" borderId="9" xfId="65" applyNumberFormat="1" applyFont="1" applyFill="1" applyBorder="1" applyAlignment="1">
      <alignment horizontal="left" vertical="center"/>
    </xf>
    <xf numFmtId="49" fontId="40" fillId="2" borderId="9" xfId="0" applyNumberFormat="1" applyFont="1" applyFill="1" applyBorder="1" applyAlignment="1">
      <alignment horizontal="left" vertical="center"/>
    </xf>
    <xf numFmtId="49" fontId="15" fillId="2" borderId="9" xfId="0" applyNumberFormat="1" applyFont="1" applyFill="1" applyBorder="1" applyAlignment="1">
      <alignment horizontal="left" vertical="center"/>
    </xf>
    <xf numFmtId="49" fontId="11" fillId="2" borderId="0" xfId="0" applyNumberFormat="1" applyFont="1" applyFill="1" applyBorder="1" applyAlignment="1">
      <alignment horizontal="left" vertical="center"/>
    </xf>
    <xf numFmtId="0" fontId="15" fillId="2" borderId="0" xfId="0" applyFont="1" applyFill="1" applyBorder="1" applyAlignment="1">
      <alignment horizontal="left" vertical="center"/>
    </xf>
    <xf numFmtId="49" fontId="40" fillId="0" borderId="0" xfId="0" applyNumberFormat="1" applyFont="1" applyFill="1" applyBorder="1" applyAlignment="1">
      <alignment horizontal="left" vertical="center"/>
    </xf>
    <xf numFmtId="49" fontId="4" fillId="0" borderId="0" xfId="0" applyNumberFormat="1" applyFont="1" applyFill="1" applyAlignment="1">
      <alignment horizontal="right" vertical="center"/>
    </xf>
    <xf numFmtId="49" fontId="2" fillId="2" borderId="0" xfId="0" applyNumberFormat="1" applyFont="1" applyFill="1" applyAlignment="1">
      <alignment horizontal="center" vertical="center"/>
    </xf>
    <xf numFmtId="49" fontId="23" fillId="4" borderId="0" xfId="0" applyNumberFormat="1" applyFont="1" applyFill="1" applyAlignment="1">
      <alignment vertical="center"/>
    </xf>
    <xf numFmtId="0" fontId="41" fillId="2" borderId="0" xfId="0" applyNumberFormat="1" applyFont="1" applyFill="1" applyBorder="1" applyAlignment="1">
      <alignment horizontal="right" vertical="center"/>
    </xf>
    <xf numFmtId="49" fontId="41" fillId="2" borderId="0" xfId="0" applyNumberFormat="1" applyFont="1" applyFill="1" applyBorder="1" applyAlignment="1">
      <alignment horizontal="right" vertical="center"/>
    </xf>
    <xf numFmtId="0" fontId="42" fillId="2" borderId="0" xfId="0" applyNumberFormat="1" applyFont="1" applyFill="1" applyBorder="1" applyAlignment="1">
      <alignment horizontal="right" vertical="center"/>
    </xf>
    <xf numFmtId="49" fontId="42" fillId="2" borderId="0" xfId="0" applyNumberFormat="1" applyFont="1" applyFill="1" applyBorder="1" applyAlignment="1">
      <alignment horizontal="right" vertical="center"/>
    </xf>
    <xf numFmtId="49" fontId="28" fillId="4" borderId="0" xfId="0" applyNumberFormat="1" applyFont="1" applyFill="1" applyAlignment="1">
      <alignment vertical="center"/>
    </xf>
    <xf numFmtId="49" fontId="15" fillId="4" borderId="9" xfId="0" applyNumberFormat="1" applyFont="1" applyFill="1" applyBorder="1" applyAlignment="1">
      <alignment horizontal="left" vertical="center"/>
    </xf>
    <xf numFmtId="0" fontId="15" fillId="4" borderId="0" xfId="0" applyFont="1" applyFill="1" applyBorder="1" applyAlignment="1">
      <alignment horizontal="left" vertical="center"/>
    </xf>
    <xf numFmtId="0" fontId="23" fillId="4" borderId="0" xfId="0" applyFont="1" applyFill="1" applyAlignment="1">
      <alignment horizontal="left" vertical="center"/>
    </xf>
    <xf numFmtId="0" fontId="43" fillId="0" borderId="0" xfId="52" applyFont="1" applyFill="1" applyBorder="1" applyAlignment="1">
      <alignment vertical="center"/>
    </xf>
    <xf numFmtId="0" fontId="44" fillId="0" borderId="0" xfId="52" applyFont="1" applyFill="1" applyAlignment="1">
      <alignment horizontal="left" vertical="center"/>
    </xf>
    <xf numFmtId="0" fontId="15" fillId="0" borderId="0" xfId="52" applyFont="1" applyFill="1" applyAlignment="1">
      <alignment vertical="center"/>
    </xf>
    <xf numFmtId="0" fontId="40" fillId="0" borderId="0" xfId="52" applyFont="1" applyFill="1" applyAlignment="1">
      <alignment vertical="center"/>
    </xf>
    <xf numFmtId="0" fontId="45" fillId="0" borderId="0" xfId="52" applyFont="1" applyFill="1" applyAlignment="1">
      <alignment vertical="center"/>
    </xf>
    <xf numFmtId="0" fontId="23" fillId="0" borderId="0" xfId="52" applyFont="1" applyFill="1" applyAlignment="1">
      <alignment vertical="center"/>
    </xf>
    <xf numFmtId="0" fontId="2" fillId="2" borderId="0" xfId="52" applyFont="1" applyFill="1" applyAlignment="1" applyProtection="1">
      <alignment horizontal="center" vertical="center"/>
    </xf>
    <xf numFmtId="0" fontId="4" fillId="2" borderId="0" xfId="52" applyFont="1" applyFill="1" applyBorder="1" applyAlignment="1">
      <alignment horizontal="left" vertical="center"/>
    </xf>
    <xf numFmtId="0" fontId="44" fillId="2" borderId="0" xfId="52" applyFont="1" applyFill="1" applyBorder="1" applyAlignment="1">
      <alignment horizontal="left" vertical="center"/>
    </xf>
    <xf numFmtId="0" fontId="9" fillId="3" borderId="25" xfId="52" applyFont="1" applyFill="1" applyBorder="1" applyAlignment="1">
      <alignment horizontal="center" vertical="center"/>
    </xf>
    <xf numFmtId="0" fontId="9" fillId="3" borderId="7" xfId="52" applyFont="1" applyFill="1" applyBorder="1" applyAlignment="1" applyProtection="1">
      <alignment horizontal="center" vertical="center"/>
    </xf>
    <xf numFmtId="0" fontId="9" fillId="3" borderId="11" xfId="52" applyFont="1" applyFill="1" applyBorder="1" applyAlignment="1" applyProtection="1">
      <alignment horizontal="center" vertical="center"/>
    </xf>
    <xf numFmtId="0" fontId="40" fillId="3" borderId="13" xfId="52" applyFont="1" applyFill="1" applyBorder="1" applyAlignment="1">
      <alignment horizontal="center" vertical="center"/>
    </xf>
    <xf numFmtId="0" fontId="9" fillId="3" borderId="4" xfId="52" applyFont="1" applyFill="1" applyBorder="1" applyAlignment="1" applyProtection="1">
      <alignment horizontal="center" vertical="center"/>
    </xf>
    <xf numFmtId="0" fontId="9" fillId="3" borderId="8" xfId="52" applyFont="1" applyFill="1" applyBorder="1" applyAlignment="1" applyProtection="1">
      <alignment horizontal="center" vertical="center"/>
    </xf>
    <xf numFmtId="49" fontId="17" fillId="3" borderId="0" xfId="52" applyNumberFormat="1" applyFont="1" applyFill="1" applyBorder="1" applyAlignment="1" applyProtection="1">
      <alignment horizontal="left" vertical="center"/>
    </xf>
    <xf numFmtId="1" fontId="39" fillId="4" borderId="0" xfId="52" applyNumberFormat="1" applyFont="1" applyFill="1" applyBorder="1" applyAlignment="1">
      <alignment horizontal="right" vertical="center" wrapText="1"/>
    </xf>
    <xf numFmtId="0" fontId="39" fillId="4" borderId="0" xfId="52" applyNumberFormat="1" applyFont="1" applyFill="1" applyBorder="1" applyAlignment="1">
      <alignment horizontal="right" vertical="center" wrapText="1"/>
    </xf>
    <xf numFmtId="1" fontId="41" fillId="4" borderId="0" xfId="52" applyNumberFormat="1" applyFont="1" applyFill="1" applyBorder="1" applyAlignment="1">
      <alignment horizontal="right" vertical="center" wrapText="1"/>
    </xf>
    <xf numFmtId="177" fontId="39" fillId="4" borderId="0" xfId="52" applyNumberFormat="1" applyFont="1" applyFill="1" applyBorder="1" applyAlignment="1">
      <alignment horizontal="right" vertical="center" wrapText="1"/>
    </xf>
    <xf numFmtId="49" fontId="9" fillId="3" borderId="0" xfId="52" applyNumberFormat="1" applyFont="1" applyFill="1" applyBorder="1" applyAlignment="1" applyProtection="1">
      <alignment horizontal="left" vertical="center"/>
    </xf>
    <xf numFmtId="1" fontId="40" fillId="4" borderId="0" xfId="52" applyNumberFormat="1" applyFont="1" applyFill="1" applyBorder="1" applyAlignment="1">
      <alignment horizontal="right" vertical="center" wrapText="1"/>
    </xf>
    <xf numFmtId="0" fontId="40" fillId="4" borderId="0" xfId="52" applyNumberFormat="1" applyFont="1" applyFill="1" applyBorder="1" applyAlignment="1">
      <alignment horizontal="right" vertical="center" wrapText="1"/>
    </xf>
    <xf numFmtId="1" fontId="42" fillId="4" borderId="0" xfId="52" applyNumberFormat="1" applyFont="1" applyFill="1" applyBorder="1" applyAlignment="1">
      <alignment horizontal="right" vertical="center" wrapText="1"/>
    </xf>
    <xf numFmtId="49" fontId="40" fillId="4" borderId="0" xfId="52" applyNumberFormat="1" applyFont="1" applyFill="1" applyBorder="1" applyAlignment="1">
      <alignment horizontal="right" vertical="center" wrapText="1"/>
    </xf>
    <xf numFmtId="0" fontId="42" fillId="4" borderId="0" xfId="52" applyNumberFormat="1" applyFont="1" applyFill="1" applyBorder="1" applyAlignment="1">
      <alignment horizontal="right" vertical="center" wrapText="1"/>
    </xf>
    <xf numFmtId="49" fontId="9" fillId="3" borderId="27" xfId="52" applyNumberFormat="1" applyFont="1" applyFill="1" applyBorder="1" applyAlignment="1" applyProtection="1">
      <alignment horizontal="left" vertical="center"/>
    </xf>
    <xf numFmtId="0" fontId="40" fillId="2" borderId="27" xfId="52" applyNumberFormat="1" applyFont="1" applyFill="1" applyBorder="1" applyAlignment="1">
      <alignment horizontal="right" vertical="center"/>
    </xf>
    <xf numFmtId="1" fontId="40" fillId="2" borderId="27" xfId="52" applyNumberFormat="1" applyFont="1" applyFill="1" applyBorder="1" applyAlignment="1">
      <alignment horizontal="right" vertical="center"/>
    </xf>
    <xf numFmtId="177" fontId="40" fillId="2" borderId="27" xfId="52" applyNumberFormat="1" applyFont="1" applyFill="1" applyBorder="1" applyAlignment="1">
      <alignment horizontal="right" vertical="center"/>
    </xf>
    <xf numFmtId="0" fontId="38" fillId="4" borderId="0" xfId="52" applyFont="1" applyFill="1" applyBorder="1" applyAlignment="1">
      <alignment horizontal="right" vertical="center"/>
    </xf>
    <xf numFmtId="0" fontId="44" fillId="4" borderId="0" xfId="52" applyFont="1" applyFill="1" applyAlignment="1">
      <alignment horizontal="left" vertical="center"/>
    </xf>
    <xf numFmtId="0" fontId="9" fillId="3" borderId="8" xfId="52" applyNumberFormat="1" applyFont="1" applyFill="1" applyBorder="1" applyAlignment="1" applyProtection="1">
      <alignment horizontal="center" vertical="center"/>
    </xf>
    <xf numFmtId="0" fontId="46" fillId="4" borderId="0" xfId="52" applyFont="1" applyFill="1" applyAlignment="1">
      <alignment vertical="center"/>
    </xf>
    <xf numFmtId="0" fontId="45" fillId="4" borderId="0" xfId="52" applyFont="1" applyFill="1" applyAlignment="1">
      <alignment vertical="center"/>
    </xf>
    <xf numFmtId="183" fontId="40" fillId="4" borderId="0" xfId="52" applyNumberFormat="1" applyFont="1" applyFill="1" applyBorder="1" applyAlignment="1">
      <alignment horizontal="right" vertical="center" wrapText="1"/>
    </xf>
    <xf numFmtId="0" fontId="47" fillId="4" borderId="0" xfId="52" applyFont="1" applyFill="1" applyAlignment="1">
      <alignment vertical="center"/>
    </xf>
    <xf numFmtId="183" fontId="15" fillId="4" borderId="0" xfId="52" applyNumberFormat="1" applyFont="1" applyFill="1" applyAlignment="1">
      <alignment vertical="center"/>
    </xf>
    <xf numFmtId="183" fontId="15" fillId="0" borderId="0" xfId="52" applyNumberFormat="1" applyFont="1" applyFill="1" applyAlignment="1">
      <alignment vertical="center"/>
    </xf>
    <xf numFmtId="0" fontId="15" fillId="0" borderId="0" xfId="0" applyFont="1" applyFill="1" applyBorder="1" applyAlignment="1">
      <alignment horizontal="left" vertical="center"/>
    </xf>
    <xf numFmtId="0" fontId="15" fillId="0" borderId="0" xfId="0" applyFont="1" applyFill="1" applyBorder="1" applyAlignment="1">
      <alignment vertical="center"/>
    </xf>
    <xf numFmtId="0" fontId="48" fillId="0" borderId="0" xfId="0" applyFont="1" applyFill="1" applyAlignment="1">
      <alignment vertical="center"/>
    </xf>
    <xf numFmtId="0" fontId="4" fillId="2" borderId="0" xfId="0" applyFont="1" applyFill="1" applyBorder="1" applyAlignment="1">
      <alignment vertical="center"/>
    </xf>
    <xf numFmtId="0" fontId="23" fillId="2" borderId="0" xfId="0" applyFont="1" applyFill="1" applyBorder="1" applyAlignment="1">
      <alignment vertical="center"/>
    </xf>
    <xf numFmtId="49" fontId="36" fillId="3" borderId="0" xfId="0" applyNumberFormat="1" applyFont="1" applyFill="1" applyBorder="1" applyAlignment="1">
      <alignment horizontal="left" vertical="center"/>
    </xf>
    <xf numFmtId="49" fontId="37" fillId="3" borderId="0" xfId="0" applyNumberFormat="1" applyFont="1" applyFill="1" applyBorder="1" applyAlignment="1">
      <alignment horizontal="left" vertical="center"/>
    </xf>
    <xf numFmtId="1" fontId="40" fillId="2" borderId="0" xfId="0" applyNumberFormat="1" applyFont="1" applyFill="1" applyBorder="1" applyAlignment="1">
      <alignment horizontal="right" vertical="center"/>
    </xf>
    <xf numFmtId="1" fontId="40" fillId="2" borderId="0" xfId="0" applyNumberFormat="1" applyFont="1" applyFill="1" applyBorder="1" applyAlignment="1" applyProtection="1">
      <alignment horizontal="right" vertical="center"/>
      <protection locked="0"/>
    </xf>
    <xf numFmtId="49" fontId="9" fillId="3" borderId="27" xfId="0" applyNumberFormat="1" applyFont="1" applyFill="1" applyBorder="1" applyAlignment="1">
      <alignment horizontal="left" vertical="center"/>
    </xf>
    <xf numFmtId="0" fontId="40" fillId="2" borderId="27" xfId="0" applyFont="1" applyFill="1" applyBorder="1" applyAlignment="1">
      <alignment horizontal="right" vertical="center"/>
    </xf>
    <xf numFmtId="49" fontId="9" fillId="2" borderId="9" xfId="0" applyNumberFormat="1" applyFont="1" applyFill="1" applyBorder="1" applyAlignment="1">
      <alignment horizontal="left" vertical="center"/>
    </xf>
    <xf numFmtId="0" fontId="40" fillId="2" borderId="9" xfId="0" applyFont="1" applyFill="1" applyBorder="1" applyAlignment="1">
      <alignment horizontal="left" vertical="center"/>
    </xf>
    <xf numFmtId="0" fontId="15" fillId="2" borderId="9" xfId="0" applyFont="1" applyFill="1" applyBorder="1" applyAlignment="1">
      <alignment horizontal="left" vertical="center"/>
    </xf>
    <xf numFmtId="0" fontId="11" fillId="2" borderId="0" xfId="0" applyFont="1" applyFill="1" applyBorder="1" applyAlignment="1">
      <alignment horizontal="left" vertical="center"/>
    </xf>
    <xf numFmtId="0" fontId="40" fillId="0" borderId="0" xfId="0" applyFont="1" applyFill="1" applyBorder="1" applyAlignment="1">
      <alignment horizontal="left" vertical="center"/>
    </xf>
    <xf numFmtId="0" fontId="28" fillId="4" borderId="0" xfId="0" applyFont="1" applyFill="1" applyAlignment="1">
      <alignment vertical="center"/>
    </xf>
    <xf numFmtId="0" fontId="42" fillId="4" borderId="0" xfId="0" applyFont="1" applyFill="1" applyBorder="1" applyAlignment="1">
      <alignment horizontal="right" vertical="center"/>
    </xf>
    <xf numFmtId="0" fontId="41" fillId="4" borderId="0" xfId="0" applyFont="1" applyFill="1" applyBorder="1" applyAlignment="1">
      <alignment horizontal="right" vertical="center"/>
    </xf>
    <xf numFmtId="0" fontId="42" fillId="4" borderId="27" xfId="0" applyFont="1" applyFill="1" applyBorder="1" applyAlignment="1">
      <alignment horizontal="right" vertical="center"/>
    </xf>
    <xf numFmtId="0" fontId="15" fillId="4" borderId="0" xfId="0" applyFont="1" applyFill="1" applyBorder="1" applyAlignment="1">
      <alignment vertical="center"/>
    </xf>
    <xf numFmtId="0" fontId="23" fillId="0" borderId="0" xfId="61" applyFont="1" applyFill="1" applyBorder="1" applyAlignment="1">
      <alignment vertical="center"/>
    </xf>
    <xf numFmtId="0" fontId="44" fillId="0" borderId="0" xfId="61" applyFont="1" applyFill="1" applyAlignment="1">
      <alignment horizontal="left" vertical="center"/>
    </xf>
    <xf numFmtId="0" fontId="28" fillId="0" borderId="0" xfId="61" applyFont="1" applyFill="1" applyAlignment="1">
      <alignment vertical="center"/>
    </xf>
    <xf numFmtId="0" fontId="23" fillId="0" borderId="0" xfId="61" applyFont="1" applyFill="1" applyAlignment="1">
      <alignment vertical="center"/>
    </xf>
    <xf numFmtId="0" fontId="2" fillId="2" borderId="0" xfId="59" applyFont="1" applyFill="1" applyBorder="1" applyAlignment="1">
      <alignment horizontal="center" vertical="center"/>
    </xf>
    <xf numFmtId="0" fontId="23" fillId="4" borderId="0" xfId="61" applyFont="1" applyFill="1" applyBorder="1" applyAlignment="1">
      <alignment vertical="center"/>
    </xf>
    <xf numFmtId="0" fontId="43" fillId="2" borderId="0" xfId="57" applyFont="1" applyFill="1" applyBorder="1" applyAlignment="1">
      <alignment horizontal="center" vertical="center"/>
    </xf>
    <xf numFmtId="0" fontId="23" fillId="2" borderId="0" xfId="61" applyFont="1" applyFill="1" applyBorder="1" applyAlignment="1">
      <alignment vertical="center"/>
    </xf>
    <xf numFmtId="0" fontId="23" fillId="4" borderId="0" xfId="61" applyFont="1" applyFill="1" applyAlignment="1">
      <alignment vertical="center"/>
    </xf>
    <xf numFmtId="0" fontId="44" fillId="2" borderId="0" xfId="0" applyFont="1" applyFill="1" applyBorder="1" applyAlignment="1">
      <alignment horizontal="left" vertical="center"/>
    </xf>
    <xf numFmtId="0" fontId="44" fillId="2" borderId="0" xfId="61" applyFont="1" applyFill="1" applyAlignment="1">
      <alignment horizontal="left" vertical="center"/>
    </xf>
    <xf numFmtId="0" fontId="44" fillId="4" borderId="0" xfId="61" applyFont="1" applyFill="1" applyAlignment="1">
      <alignment horizontal="left" vertical="center"/>
    </xf>
    <xf numFmtId="0" fontId="9" fillId="3" borderId="1" xfId="61" applyFont="1" applyFill="1" applyBorder="1" applyAlignment="1" applyProtection="1">
      <alignment horizontal="center" vertical="center"/>
    </xf>
    <xf numFmtId="0" fontId="9" fillId="3" borderId="2" xfId="61" applyFont="1" applyFill="1" applyBorder="1" applyAlignment="1" applyProtection="1">
      <alignment horizontal="center" vertical="center"/>
    </xf>
    <xf numFmtId="0" fontId="9" fillId="3" borderId="7" xfId="61" applyNumberFormat="1" applyFont="1" applyFill="1" applyBorder="1" applyAlignment="1" applyProtection="1">
      <alignment horizontal="center" vertical="center"/>
    </xf>
    <xf numFmtId="0" fontId="39" fillId="2" borderId="0" xfId="61" applyFont="1" applyFill="1" applyBorder="1" applyAlignment="1">
      <alignment horizontal="right" vertical="center"/>
    </xf>
    <xf numFmtId="0" fontId="41" fillId="2" borderId="0" xfId="61" applyFont="1" applyFill="1" applyBorder="1" applyAlignment="1">
      <alignment horizontal="right" vertical="center"/>
    </xf>
    <xf numFmtId="182" fontId="39" fillId="2" borderId="0" xfId="61" applyNumberFormat="1" applyFont="1" applyFill="1" applyBorder="1" applyAlignment="1">
      <alignment horizontal="right" vertical="center"/>
    </xf>
    <xf numFmtId="182" fontId="41" fillId="2" borderId="0" xfId="61" applyNumberFormat="1" applyFont="1" applyFill="1" applyBorder="1" applyAlignment="1">
      <alignment horizontal="right" vertical="center"/>
    </xf>
    <xf numFmtId="176" fontId="39" fillId="2" borderId="0" xfId="61" applyNumberFormat="1" applyFont="1" applyFill="1" applyBorder="1" applyAlignment="1">
      <alignment horizontal="right" vertical="center"/>
    </xf>
    <xf numFmtId="176" fontId="41" fillId="2" borderId="0" xfId="61" applyNumberFormat="1" applyFont="1" applyFill="1" applyBorder="1" applyAlignment="1">
      <alignment horizontal="right" vertical="center"/>
    </xf>
    <xf numFmtId="182" fontId="40" fillId="2" borderId="0" xfId="61" applyNumberFormat="1" applyFont="1" applyFill="1" applyBorder="1" applyAlignment="1">
      <alignment horizontal="right" vertical="center"/>
    </xf>
    <xf numFmtId="182" fontId="42" fillId="2" borderId="0" xfId="61" applyNumberFormat="1" applyFont="1" applyFill="1" applyBorder="1" applyAlignment="1">
      <alignment horizontal="right" vertical="center"/>
    </xf>
    <xf numFmtId="49" fontId="17" fillId="3" borderId="0" xfId="61" applyNumberFormat="1" applyFont="1" applyFill="1" applyBorder="1" applyAlignment="1" applyProtection="1">
      <alignment horizontal="left" vertical="center"/>
    </xf>
    <xf numFmtId="1" fontId="39" fillId="2" borderId="0" xfId="61" applyNumberFormat="1" applyFont="1" applyFill="1" applyBorder="1" applyAlignment="1">
      <alignment horizontal="right" vertical="center"/>
    </xf>
    <xf numFmtId="49" fontId="17" fillId="3" borderId="27" xfId="61" applyNumberFormat="1" applyFont="1" applyFill="1" applyBorder="1" applyAlignment="1">
      <alignment horizontal="left" vertical="center"/>
    </xf>
    <xf numFmtId="0" fontId="39" fillId="2" borderId="27" xfId="61" applyFont="1" applyFill="1" applyBorder="1" applyAlignment="1">
      <alignment horizontal="right" vertical="center"/>
    </xf>
    <xf numFmtId="182" fontId="39" fillId="2" borderId="6" xfId="61" applyNumberFormat="1" applyFont="1" applyFill="1" applyBorder="1" applyAlignment="1">
      <alignment horizontal="right" vertical="center"/>
    </xf>
    <xf numFmtId="182" fontId="41" fillId="2" borderId="6" xfId="61" applyNumberFormat="1" applyFont="1" applyFill="1" applyBorder="1" applyAlignment="1">
      <alignment horizontal="right" vertical="center"/>
    </xf>
    <xf numFmtId="0" fontId="4" fillId="0" borderId="0" xfId="61" applyFont="1" applyFill="1" applyAlignment="1">
      <alignment vertical="center"/>
    </xf>
    <xf numFmtId="0" fontId="44" fillId="0" borderId="0" xfId="53" applyFont="1" applyFill="1" applyAlignment="1">
      <alignment horizontal="left" vertical="center"/>
    </xf>
    <xf numFmtId="0" fontId="28" fillId="0" borderId="0" xfId="53" applyFont="1" applyFill="1" applyAlignment="1">
      <alignment vertical="center"/>
    </xf>
    <xf numFmtId="0" fontId="4" fillId="0" borderId="0" xfId="53" applyFont="1" applyFill="1" applyAlignment="1">
      <alignment vertical="center"/>
    </xf>
    <xf numFmtId="0" fontId="2" fillId="2" borderId="0" xfId="63" applyFont="1" applyFill="1" applyBorder="1" applyAlignment="1">
      <alignment horizontal="center" vertical="center"/>
    </xf>
    <xf numFmtId="0" fontId="43" fillId="2" borderId="0" xfId="63" applyFont="1" applyFill="1" applyBorder="1" applyAlignment="1">
      <alignment horizontal="center" vertical="center"/>
    </xf>
    <xf numFmtId="0" fontId="44" fillId="2" borderId="0" xfId="63" applyFont="1" applyFill="1" applyBorder="1" applyAlignment="1">
      <alignment horizontal="left" vertical="center"/>
    </xf>
    <xf numFmtId="0" fontId="9" fillId="2" borderId="0" xfId="56" applyFont="1" applyFill="1" applyBorder="1" applyAlignment="1">
      <alignment horizontal="left" vertical="center"/>
    </xf>
    <xf numFmtId="0" fontId="40" fillId="2" borderId="0" xfId="58" applyFont="1" applyFill="1" applyBorder="1" applyAlignment="1">
      <alignment horizontal="center" vertical="center"/>
    </xf>
    <xf numFmtId="0" fontId="40" fillId="2" borderId="0" xfId="56" applyFont="1" applyFill="1" applyBorder="1" applyAlignment="1">
      <alignment horizontal="right" vertical="center"/>
    </xf>
    <xf numFmtId="0" fontId="9" fillId="3" borderId="25" xfId="63" applyFont="1" applyFill="1" applyBorder="1" applyAlignment="1">
      <alignment horizontal="center" vertical="center"/>
    </xf>
    <xf numFmtId="0" fontId="40" fillId="3" borderId="16" xfId="63" applyFont="1" applyFill="1" applyBorder="1" applyAlignment="1">
      <alignment horizontal="center" vertical="center"/>
    </xf>
    <xf numFmtId="0" fontId="40" fillId="3" borderId="10" xfId="63" applyFont="1" applyFill="1" applyBorder="1" applyAlignment="1">
      <alignment horizontal="center" vertical="center"/>
    </xf>
    <xf numFmtId="0" fontId="40" fillId="3" borderId="11" xfId="63" applyFont="1" applyFill="1" applyBorder="1" applyAlignment="1">
      <alignment horizontal="center" vertical="center"/>
    </xf>
    <xf numFmtId="0" fontId="40" fillId="3" borderId="0" xfId="63" applyFont="1" applyFill="1" applyBorder="1" applyAlignment="1">
      <alignment horizontal="center" vertical="center"/>
    </xf>
    <xf numFmtId="0" fontId="40" fillId="3" borderId="12" xfId="63" applyFont="1" applyFill="1" applyBorder="1" applyAlignment="1">
      <alignment horizontal="center" vertical="center"/>
    </xf>
    <xf numFmtId="0" fontId="9" fillId="3" borderId="12" xfId="63" applyFont="1" applyFill="1" applyBorder="1" applyAlignment="1">
      <alignment horizontal="center" vertical="center"/>
    </xf>
    <xf numFmtId="0" fontId="9" fillId="3" borderId="17" xfId="63" applyFont="1" applyFill="1" applyBorder="1" applyAlignment="1">
      <alignment horizontal="center" vertical="center"/>
    </xf>
    <xf numFmtId="0" fontId="9" fillId="3" borderId="0" xfId="63" applyFont="1" applyFill="1" applyBorder="1" applyAlignment="1">
      <alignment horizontal="center" vertical="center"/>
    </xf>
    <xf numFmtId="0" fontId="40" fillId="3" borderId="13" xfId="63" applyFont="1" applyFill="1" applyBorder="1" applyAlignment="1">
      <alignment horizontal="center" vertical="center"/>
    </xf>
    <xf numFmtId="0" fontId="40" fillId="3" borderId="14" xfId="63" applyFont="1" applyFill="1" applyBorder="1" applyAlignment="1">
      <alignment horizontal="center" vertical="center"/>
    </xf>
    <xf numFmtId="49" fontId="9" fillId="3" borderId="27" xfId="63" applyNumberFormat="1" applyFont="1" applyFill="1" applyBorder="1" applyAlignment="1">
      <alignment horizontal="left" vertical="center"/>
    </xf>
    <xf numFmtId="0" fontId="40" fillId="2" borderId="27" xfId="63" applyFont="1" applyFill="1" applyBorder="1" applyAlignment="1">
      <alignment horizontal="right" vertical="center"/>
    </xf>
    <xf numFmtId="0" fontId="23" fillId="4" borderId="0" xfId="53" applyFont="1" applyFill="1" applyAlignment="1">
      <alignment horizontal="left" vertical="center"/>
    </xf>
    <xf numFmtId="0" fontId="4" fillId="4" borderId="0" xfId="53" applyFont="1" applyFill="1" applyAlignment="1">
      <alignment horizontal="left" vertical="center"/>
    </xf>
    <xf numFmtId="0" fontId="49" fillId="0" borderId="0" xfId="51" applyFont="1" applyFill="1" applyBorder="1" applyAlignment="1">
      <alignment vertical="center"/>
    </xf>
    <xf numFmtId="0" fontId="28" fillId="0" borderId="0" xfId="51" applyFont="1" applyFill="1" applyAlignment="1">
      <alignment vertical="center"/>
    </xf>
    <xf numFmtId="0" fontId="26" fillId="0" borderId="0" xfId="51" applyFont="1" applyFill="1" applyAlignment="1">
      <alignment vertical="center"/>
    </xf>
    <xf numFmtId="0" fontId="23" fillId="0" borderId="0" xfId="51" applyFont="1" applyFill="1" applyAlignment="1">
      <alignment vertical="center"/>
    </xf>
    <xf numFmtId="0" fontId="2" fillId="2" borderId="0" xfId="56" applyFont="1" applyFill="1" applyBorder="1" applyAlignment="1">
      <alignment horizontal="center" vertical="center"/>
    </xf>
    <xf numFmtId="0" fontId="50" fillId="0" borderId="0" xfId="0" applyFont="1" applyFill="1" applyAlignment="1">
      <alignment horizontal="center" vertical="center"/>
    </xf>
    <xf numFmtId="0" fontId="15" fillId="2" borderId="0" xfId="56" applyFont="1" applyFill="1" applyBorder="1" applyAlignment="1">
      <alignment vertical="center"/>
    </xf>
    <xf numFmtId="0" fontId="15" fillId="2" borderId="0" xfId="56" applyFont="1" applyFill="1" applyBorder="1" applyAlignment="1">
      <alignment horizontal="center" vertical="center"/>
    </xf>
    <xf numFmtId="0" fontId="9" fillId="3" borderId="25" xfId="56" applyFont="1" applyFill="1" applyBorder="1" applyAlignment="1">
      <alignment horizontal="center" vertical="center"/>
    </xf>
    <xf numFmtId="0" fontId="40" fillId="3" borderId="16" xfId="56" applyFont="1" applyFill="1" applyBorder="1" applyAlignment="1">
      <alignment horizontal="center" vertical="center"/>
    </xf>
    <xf numFmtId="0" fontId="40" fillId="3" borderId="10" xfId="56" applyFont="1" applyFill="1" applyBorder="1" applyAlignment="1">
      <alignment horizontal="center" vertical="center"/>
    </xf>
    <xf numFmtId="0" fontId="40" fillId="3" borderId="11" xfId="56" applyFont="1" applyFill="1" applyBorder="1" applyAlignment="1">
      <alignment horizontal="center" vertical="center"/>
    </xf>
    <xf numFmtId="0" fontId="40" fillId="3" borderId="13" xfId="56" applyFont="1" applyFill="1" applyBorder="1" applyAlignment="1">
      <alignment horizontal="center" vertical="center"/>
    </xf>
    <xf numFmtId="0" fontId="40" fillId="3" borderId="14" xfId="56" applyFont="1" applyFill="1" applyBorder="1" applyAlignment="1">
      <alignment horizontal="center" vertical="center"/>
    </xf>
    <xf numFmtId="0" fontId="9" fillId="3" borderId="14" xfId="56" applyFont="1" applyFill="1" applyBorder="1" applyAlignment="1">
      <alignment horizontal="center" vertical="center"/>
    </xf>
    <xf numFmtId="0" fontId="9" fillId="3" borderId="24" xfId="56" applyFont="1" applyFill="1" applyBorder="1" applyAlignment="1">
      <alignment horizontal="center" vertical="center"/>
    </xf>
    <xf numFmtId="0" fontId="9" fillId="3" borderId="13" xfId="56" applyFont="1" applyFill="1" applyBorder="1" applyAlignment="1">
      <alignment horizontal="center" vertical="center"/>
    </xf>
    <xf numFmtId="49" fontId="17" fillId="3" borderId="0" xfId="56" applyNumberFormat="1" applyFont="1" applyFill="1" applyBorder="1" applyAlignment="1">
      <alignment horizontal="left" vertical="center"/>
    </xf>
    <xf numFmtId="49" fontId="9" fillId="3" borderId="0" xfId="56" applyNumberFormat="1" applyFont="1" applyFill="1" applyBorder="1" applyAlignment="1">
      <alignment horizontal="left" vertical="center"/>
    </xf>
    <xf numFmtId="49" fontId="9" fillId="3" borderId="27" xfId="56" applyNumberFormat="1" applyFont="1" applyFill="1" applyBorder="1" applyAlignment="1">
      <alignment horizontal="left" vertical="center"/>
    </xf>
    <xf numFmtId="0" fontId="40" fillId="2" borderId="27" xfId="56" applyFont="1" applyFill="1" applyBorder="1" applyAlignment="1">
      <alignment horizontal="right" vertical="center"/>
    </xf>
    <xf numFmtId="0" fontId="26" fillId="4" borderId="0" xfId="51" applyFont="1" applyFill="1" applyAlignment="1">
      <alignment vertical="center"/>
    </xf>
    <xf numFmtId="0" fontId="23" fillId="0" borderId="0" xfId="51" applyFont="1" applyFill="1" applyBorder="1" applyAlignment="1">
      <alignment vertical="center"/>
    </xf>
    <xf numFmtId="0" fontId="44" fillId="0" borderId="0" xfId="51" applyFont="1" applyFill="1" applyAlignment="1">
      <alignment horizontal="left" vertical="center"/>
    </xf>
    <xf numFmtId="0" fontId="38" fillId="0" borderId="0" xfId="53" applyFont="1" applyFill="1" applyBorder="1" applyAlignment="1" applyProtection="1">
      <alignment horizontal="left" vertical="center"/>
    </xf>
    <xf numFmtId="0" fontId="2" fillId="2" borderId="0" xfId="53" applyFont="1" applyFill="1" applyBorder="1" applyAlignment="1">
      <alignment horizontal="center" vertical="center"/>
    </xf>
    <xf numFmtId="0" fontId="43" fillId="2" borderId="0" xfId="53" applyFont="1" applyFill="1" applyBorder="1" applyAlignment="1">
      <alignment horizontal="center" vertical="center"/>
    </xf>
    <xf numFmtId="0" fontId="44" fillId="2" borderId="0" xfId="53" applyFont="1" applyFill="1" applyBorder="1" applyAlignment="1">
      <alignment horizontal="left" vertical="center"/>
    </xf>
    <xf numFmtId="0" fontId="9" fillId="3" borderId="25" xfId="53" applyFont="1" applyFill="1" applyBorder="1" applyAlignment="1">
      <alignment horizontal="center" vertical="center"/>
    </xf>
    <xf numFmtId="0" fontId="40" fillId="3" borderId="16" xfId="53" applyFont="1" applyFill="1" applyBorder="1" applyAlignment="1">
      <alignment horizontal="center" vertical="center"/>
    </xf>
    <xf numFmtId="0" fontId="40" fillId="3" borderId="10" xfId="53" applyFont="1" applyFill="1" applyBorder="1" applyAlignment="1">
      <alignment horizontal="center" vertical="center"/>
    </xf>
    <xf numFmtId="0" fontId="40" fillId="3" borderId="11" xfId="53" applyFont="1" applyFill="1" applyBorder="1" applyAlignment="1">
      <alignment horizontal="center" vertical="center"/>
    </xf>
    <xf numFmtId="0" fontId="40" fillId="3" borderId="13" xfId="53" applyFont="1" applyFill="1" applyBorder="1" applyAlignment="1">
      <alignment horizontal="center" vertical="center"/>
    </xf>
    <xf numFmtId="0" fontId="40" fillId="3" borderId="14" xfId="53" applyFont="1" applyFill="1" applyBorder="1" applyAlignment="1">
      <alignment horizontal="center" vertical="center"/>
    </xf>
    <xf numFmtId="0" fontId="9" fillId="3" borderId="14" xfId="53" applyFont="1" applyFill="1" applyBorder="1" applyAlignment="1">
      <alignment horizontal="center" vertical="center"/>
    </xf>
    <xf numFmtId="0" fontId="9" fillId="3" borderId="24" xfId="53" applyFont="1" applyFill="1" applyBorder="1" applyAlignment="1">
      <alignment horizontal="center" vertical="center"/>
    </xf>
    <xf numFmtId="0" fontId="9" fillId="3" borderId="13" xfId="53" applyFont="1" applyFill="1" applyBorder="1" applyAlignment="1">
      <alignment horizontal="center" vertical="center"/>
    </xf>
    <xf numFmtId="49" fontId="9" fillId="3" borderId="0" xfId="53" applyNumberFormat="1" applyFont="1" applyFill="1" applyBorder="1" applyAlignment="1">
      <alignment horizontal="left" vertical="center"/>
    </xf>
    <xf numFmtId="49" fontId="9" fillId="3" borderId="27" xfId="53" applyNumberFormat="1" applyFont="1" applyFill="1" applyBorder="1" applyAlignment="1">
      <alignment horizontal="left" vertical="center"/>
    </xf>
    <xf numFmtId="0" fontId="40" fillId="2" borderId="27" xfId="53" applyFont="1" applyFill="1" applyBorder="1" applyAlignment="1">
      <alignment horizontal="right" vertical="center"/>
    </xf>
    <xf numFmtId="0" fontId="11" fillId="4" borderId="0" xfId="53" applyFont="1" applyFill="1" applyBorder="1" applyAlignment="1" applyProtection="1">
      <alignment horizontal="left" vertical="center"/>
    </xf>
    <xf numFmtId="0" fontId="40" fillId="4" borderId="0" xfId="53" applyFont="1" applyFill="1" applyBorder="1" applyAlignment="1" applyProtection="1">
      <alignment horizontal="left" vertical="center"/>
    </xf>
    <xf numFmtId="0" fontId="15" fillId="4" borderId="0" xfId="53" applyFont="1" applyFill="1" applyBorder="1" applyAlignment="1" applyProtection="1">
      <alignment horizontal="left" vertical="center"/>
    </xf>
    <xf numFmtId="0" fontId="40" fillId="0" borderId="0" xfId="0" applyFont="1" applyFill="1" applyBorder="1" applyAlignment="1">
      <alignment vertical="center"/>
    </xf>
    <xf numFmtId="0" fontId="40" fillId="0" borderId="0" xfId="0" applyFont="1" applyFill="1" applyAlignment="1">
      <alignment vertical="center"/>
    </xf>
    <xf numFmtId="0" fontId="44" fillId="0" borderId="0" xfId="0" applyFont="1" applyFill="1" applyAlignment="1">
      <alignment horizontal="left" vertical="center"/>
    </xf>
    <xf numFmtId="0" fontId="45" fillId="0" borderId="0" xfId="0" applyFont="1" applyFill="1" applyAlignment="1">
      <alignment vertical="center"/>
    </xf>
    <xf numFmtId="0" fontId="38" fillId="0" borderId="0" xfId="51" applyFont="1" applyFill="1" applyBorder="1" applyAlignment="1">
      <alignment horizontal="left" vertical="center"/>
    </xf>
    <xf numFmtId="0" fontId="2" fillId="2" borderId="0" xfId="51" applyFont="1" applyFill="1" applyBorder="1" applyAlignment="1">
      <alignment horizontal="center" vertical="center"/>
    </xf>
    <xf numFmtId="0" fontId="43" fillId="2" borderId="0" xfId="51" applyFont="1" applyFill="1" applyBorder="1" applyAlignment="1">
      <alignment horizontal="center" vertical="center"/>
    </xf>
    <xf numFmtId="0" fontId="44" fillId="2" borderId="0" xfId="51" applyFont="1" applyFill="1" applyBorder="1" applyAlignment="1">
      <alignment horizontal="left" vertical="center"/>
    </xf>
    <xf numFmtId="0" fontId="40" fillId="2" borderId="0" xfId="58" applyFont="1" applyFill="1" applyBorder="1" applyAlignment="1">
      <alignment horizontal="right" vertical="center"/>
    </xf>
    <xf numFmtId="0" fontId="40" fillId="2" borderId="0" xfId="51" applyFont="1" applyFill="1" applyBorder="1" applyAlignment="1">
      <alignment horizontal="right" vertical="center"/>
    </xf>
    <xf numFmtId="0" fontId="9" fillId="3" borderId="9" xfId="51" applyFont="1" applyFill="1" applyBorder="1" applyAlignment="1">
      <alignment horizontal="center" vertical="center"/>
    </xf>
    <xf numFmtId="0" fontId="9" fillId="3" borderId="16" xfId="51" applyFont="1" applyFill="1" applyBorder="1" applyAlignment="1">
      <alignment horizontal="center" vertical="center"/>
    </xf>
    <xf numFmtId="0" fontId="9" fillId="3" borderId="10" xfId="51" applyFont="1" applyFill="1" applyBorder="1" applyAlignment="1">
      <alignment horizontal="center" vertical="center"/>
    </xf>
    <xf numFmtId="0" fontId="40" fillId="3" borderId="11" xfId="51" applyFont="1" applyFill="1" applyBorder="1" applyAlignment="1">
      <alignment horizontal="center" vertical="center"/>
    </xf>
    <xf numFmtId="0" fontId="9" fillId="3" borderId="13" xfId="51" applyFont="1" applyFill="1" applyBorder="1" applyAlignment="1">
      <alignment horizontal="center" vertical="center"/>
    </xf>
    <xf numFmtId="0" fontId="9" fillId="3" borderId="24" xfId="51" applyFont="1" applyFill="1" applyBorder="1" applyAlignment="1">
      <alignment horizontal="center" vertical="center"/>
    </xf>
    <xf numFmtId="0" fontId="9" fillId="3" borderId="14" xfId="51" applyFont="1" applyFill="1" applyBorder="1" applyAlignment="1">
      <alignment horizontal="center" vertical="center"/>
    </xf>
    <xf numFmtId="49" fontId="17" fillId="3" borderId="0" xfId="51" applyNumberFormat="1" applyFont="1" applyFill="1" applyBorder="1" applyAlignment="1">
      <alignment horizontal="left" vertical="center"/>
    </xf>
    <xf numFmtId="49" fontId="16" fillId="2" borderId="0" xfId="0" applyNumberFormat="1" applyFont="1" applyFill="1" applyBorder="1" applyAlignment="1">
      <alignment horizontal="right" vertical="center"/>
    </xf>
    <xf numFmtId="49" fontId="9" fillId="3" borderId="0" xfId="51" applyNumberFormat="1" applyFont="1" applyFill="1" applyBorder="1" applyAlignment="1">
      <alignment horizontal="left" vertical="center"/>
    </xf>
    <xf numFmtId="49" fontId="9" fillId="3" borderId="27" xfId="51" applyNumberFormat="1" applyFont="1" applyFill="1" applyBorder="1" applyAlignment="1">
      <alignment horizontal="left" vertical="center"/>
    </xf>
    <xf numFmtId="0" fontId="40" fillId="2" borderId="27" xfId="51" applyFont="1" applyFill="1" applyBorder="1" applyAlignment="1">
      <alignment horizontal="right" vertical="center"/>
    </xf>
    <xf numFmtId="49" fontId="15" fillId="2" borderId="9" xfId="51" applyNumberFormat="1" applyFont="1" applyFill="1" applyBorder="1" applyAlignment="1">
      <alignment horizontal="left" vertical="center"/>
    </xf>
    <xf numFmtId="0" fontId="51" fillId="2" borderId="9" xfId="51" applyFont="1" applyFill="1" applyBorder="1" applyAlignment="1">
      <alignment horizontal="left" vertical="center"/>
    </xf>
    <xf numFmtId="0" fontId="51" fillId="2" borderId="9" xfId="0" applyFont="1" applyFill="1" applyBorder="1" applyAlignment="1">
      <alignment horizontal="left" vertical="center"/>
    </xf>
    <xf numFmtId="0" fontId="11" fillId="2" borderId="0" xfId="51" applyFont="1" applyFill="1" applyBorder="1" applyAlignment="1">
      <alignment horizontal="left" vertical="center"/>
    </xf>
    <xf numFmtId="0" fontId="15" fillId="4" borderId="0" xfId="51" applyFont="1" applyFill="1" applyBorder="1" applyAlignment="1">
      <alignment horizontal="left" vertical="center"/>
    </xf>
    <xf numFmtId="0" fontId="43" fillId="2" borderId="0" xfId="0" applyFont="1" applyFill="1" applyBorder="1" applyAlignment="1">
      <alignment horizontal="center" vertical="center"/>
    </xf>
    <xf numFmtId="0" fontId="38" fillId="2" borderId="0" xfId="0" applyFont="1" applyFill="1" applyBorder="1" applyAlignment="1">
      <alignment horizontal="right" vertical="center"/>
    </xf>
    <xf numFmtId="0" fontId="40" fillId="3" borderId="1" xfId="0" applyFont="1" applyFill="1" applyBorder="1" applyAlignment="1">
      <alignment horizontal="center" vertical="center"/>
    </xf>
    <xf numFmtId="0" fontId="40" fillId="3" borderId="13" xfId="0" applyFont="1" applyFill="1" applyBorder="1" applyAlignment="1">
      <alignment horizontal="center" vertical="center"/>
    </xf>
    <xf numFmtId="0" fontId="21" fillId="3" borderId="24" xfId="0" applyFont="1" applyFill="1" applyBorder="1" applyAlignment="1">
      <alignment horizontal="center" vertical="center"/>
    </xf>
    <xf numFmtId="178" fontId="40" fillId="3" borderId="13" xfId="0" applyNumberFormat="1" applyFont="1" applyFill="1" applyBorder="1" applyAlignment="1">
      <alignment horizontal="center" vertical="center"/>
    </xf>
    <xf numFmtId="49" fontId="16" fillId="4" borderId="0" xfId="0" applyNumberFormat="1" applyFont="1" applyFill="1" applyBorder="1" applyAlignment="1">
      <alignment horizontal="right" vertical="center"/>
    </xf>
    <xf numFmtId="176" fontId="40" fillId="2" borderId="27" xfId="0" applyNumberFormat="1" applyFont="1" applyFill="1" applyBorder="1" applyAlignment="1">
      <alignment horizontal="right" vertical="center"/>
    </xf>
    <xf numFmtId="0" fontId="15" fillId="4" borderId="0" xfId="0" applyFont="1" applyFill="1" applyAlignment="1">
      <alignment vertical="center"/>
    </xf>
    <xf numFmtId="0" fontId="52" fillId="2" borderId="0" xfId="55" applyFont="1" applyFill="1" applyBorder="1" applyAlignment="1">
      <alignment horizontal="center" vertical="center"/>
    </xf>
    <xf numFmtId="0" fontId="44" fillId="4" borderId="0" xfId="0" applyFont="1" applyFill="1" applyAlignment="1">
      <alignment horizontal="left" vertical="center"/>
    </xf>
    <xf numFmtId="0" fontId="45" fillId="4" borderId="0" xfId="0" applyFont="1" applyFill="1" applyAlignment="1">
      <alignment vertical="center"/>
    </xf>
    <xf numFmtId="0" fontId="14" fillId="4" borderId="0" xfId="0" applyFont="1" applyFill="1" applyAlignment="1">
      <alignment vertical="center"/>
    </xf>
    <xf numFmtId="0" fontId="53" fillId="4" borderId="0" xfId="0" applyNumberFormat="1" applyFont="1" applyFill="1" applyBorder="1" applyAlignment="1">
      <alignment vertical="center"/>
    </xf>
    <xf numFmtId="180" fontId="39" fillId="2" borderId="0" xfId="0" applyNumberFormat="1" applyFont="1" applyFill="1" applyBorder="1" applyAlignment="1">
      <alignment horizontal="right" vertical="center"/>
    </xf>
    <xf numFmtId="176" fontId="45" fillId="4" borderId="0" xfId="0" applyNumberFormat="1" applyFont="1" applyFill="1" applyAlignment="1">
      <alignment vertical="center"/>
    </xf>
    <xf numFmtId="0" fontId="43" fillId="2" borderId="0" xfId="55" applyFont="1" applyFill="1" applyBorder="1" applyAlignment="1">
      <alignment horizontal="center" vertical="center"/>
    </xf>
    <xf numFmtId="0" fontId="9" fillId="2" borderId="0" xfId="55" applyFont="1" applyFill="1" applyBorder="1" applyAlignment="1">
      <alignment horizontal="left" vertical="center"/>
    </xf>
    <xf numFmtId="0" fontId="9" fillId="2" borderId="0" xfId="55" applyFont="1" applyFill="1" applyBorder="1" applyAlignment="1">
      <alignment horizontal="center" vertical="center"/>
    </xf>
    <xf numFmtId="0" fontId="40" fillId="2" borderId="0" xfId="55" applyFont="1" applyFill="1" applyBorder="1" applyAlignment="1">
      <alignment horizontal="right" vertical="center"/>
    </xf>
    <xf numFmtId="0" fontId="9" fillId="3" borderId="9" xfId="55" applyFont="1" applyFill="1" applyBorder="1" applyAlignment="1">
      <alignment horizontal="center" vertical="center"/>
    </xf>
    <xf numFmtId="0" fontId="9" fillId="3" borderId="10" xfId="55" applyFont="1" applyFill="1" applyBorder="1" applyAlignment="1">
      <alignment horizontal="center" vertical="center"/>
    </xf>
    <xf numFmtId="0" fontId="40" fillId="3" borderId="11" xfId="55" applyFont="1" applyFill="1" applyBorder="1" applyAlignment="1">
      <alignment horizontal="center" vertical="center"/>
    </xf>
    <xf numFmtId="0" fontId="9" fillId="3" borderId="0" xfId="55" applyFont="1" applyFill="1" applyAlignment="1">
      <alignment horizontal="center" vertical="center"/>
    </xf>
    <xf numFmtId="0" fontId="9" fillId="3" borderId="12" xfId="55" applyFont="1" applyFill="1" applyBorder="1" applyAlignment="1">
      <alignment horizontal="center" vertical="center"/>
    </xf>
    <xf numFmtId="0" fontId="9" fillId="3" borderId="17" xfId="55" applyFont="1" applyFill="1" applyBorder="1" applyAlignment="1">
      <alignment horizontal="center" vertical="center"/>
    </xf>
    <xf numFmtId="0" fontId="9" fillId="3" borderId="13" xfId="55" applyFont="1" applyFill="1" applyBorder="1" applyAlignment="1">
      <alignment horizontal="center" vertical="center"/>
    </xf>
    <xf numFmtId="0" fontId="9" fillId="3" borderId="14" xfId="55" applyFont="1" applyFill="1" applyBorder="1" applyAlignment="1">
      <alignment horizontal="center" vertical="center"/>
    </xf>
    <xf numFmtId="0" fontId="9" fillId="3" borderId="24" xfId="55" applyFont="1" applyFill="1" applyBorder="1" applyAlignment="1">
      <alignment horizontal="center" vertical="center"/>
    </xf>
    <xf numFmtId="49" fontId="36" fillId="3" borderId="0" xfId="55" applyNumberFormat="1" applyFont="1" applyFill="1" applyBorder="1" applyAlignment="1" applyProtection="1">
      <alignment horizontal="left" vertical="center"/>
      <protection locked="0"/>
    </xf>
    <xf numFmtId="0" fontId="16" fillId="2" borderId="0" xfId="0" applyFont="1" applyFill="1" applyBorder="1" applyAlignment="1">
      <alignment horizontal="right" vertical="center"/>
    </xf>
    <xf numFmtId="0" fontId="23" fillId="0" borderId="0" xfId="54" applyFont="1" applyFill="1" applyBorder="1" applyAlignment="1">
      <alignment vertical="center"/>
    </xf>
    <xf numFmtId="0" fontId="44" fillId="0" borderId="0" xfId="54" applyFont="1" applyFill="1" applyAlignment="1">
      <alignment horizontal="left" vertical="center"/>
    </xf>
    <xf numFmtId="0" fontId="49" fillId="0" borderId="0" xfId="54" applyFont="1" applyFill="1" applyAlignment="1">
      <alignment vertical="center"/>
    </xf>
    <xf numFmtId="0" fontId="23" fillId="0" borderId="0" xfId="54" applyFont="1" applyFill="1" applyAlignment="1">
      <alignment vertical="center"/>
    </xf>
    <xf numFmtId="0" fontId="2" fillId="2" borderId="0" xfId="64" applyFont="1" applyFill="1" applyBorder="1" applyAlignment="1">
      <alignment horizontal="center" vertical="center"/>
    </xf>
    <xf numFmtId="0" fontId="44" fillId="2" borderId="0" xfId="64" applyFont="1" applyFill="1" applyBorder="1" applyAlignment="1">
      <alignment horizontal="left" vertical="center"/>
    </xf>
    <xf numFmtId="0" fontId="9" fillId="2" borderId="0" xfId="64" applyFont="1" applyFill="1" applyBorder="1" applyAlignment="1">
      <alignment horizontal="left" vertical="center"/>
    </xf>
    <xf numFmtId="0" fontId="15" fillId="2" borderId="0" xfId="64" applyFont="1" applyFill="1" applyBorder="1" applyAlignment="1">
      <alignment vertical="center"/>
    </xf>
    <xf numFmtId="0" fontId="15" fillId="2" borderId="0" xfId="64" applyFont="1" applyFill="1" applyBorder="1" applyAlignment="1">
      <alignment horizontal="center" vertical="center"/>
    </xf>
    <xf numFmtId="0" fontId="40" fillId="2" borderId="0" xfId="64" applyFont="1" applyFill="1" applyBorder="1" applyAlignment="1">
      <alignment horizontal="right" vertical="center"/>
    </xf>
    <xf numFmtId="0" fontId="40" fillId="3" borderId="25" xfId="64" applyFont="1" applyFill="1" applyBorder="1" applyAlignment="1">
      <alignment horizontal="center" vertical="center"/>
    </xf>
    <xf numFmtId="0" fontId="9" fillId="3" borderId="10" xfId="64" applyFont="1" applyFill="1" applyBorder="1" applyAlignment="1">
      <alignment horizontal="center" vertical="center"/>
    </xf>
    <xf numFmtId="0" fontId="40" fillId="3" borderId="11" xfId="64" applyFont="1" applyFill="1" applyBorder="1" applyAlignment="1">
      <alignment horizontal="center" vertical="center"/>
    </xf>
    <xf numFmtId="0" fontId="40" fillId="3" borderId="1" xfId="64" applyFont="1" applyFill="1" applyBorder="1" applyAlignment="1">
      <alignment horizontal="center" vertical="center"/>
    </xf>
    <xf numFmtId="0" fontId="9" fillId="3" borderId="0" xfId="64" applyFont="1" applyFill="1" applyBorder="1" applyAlignment="1">
      <alignment horizontal="center" vertical="center"/>
    </xf>
    <xf numFmtId="0" fontId="40" fillId="3" borderId="17" xfId="64" applyFont="1" applyFill="1" applyBorder="1" applyAlignment="1">
      <alignment horizontal="center" vertical="center"/>
    </xf>
    <xf numFmtId="0" fontId="40" fillId="3" borderId="0" xfId="64" applyFont="1" applyFill="1" applyBorder="1" applyAlignment="1">
      <alignment horizontal="center" vertical="center"/>
    </xf>
    <xf numFmtId="0" fontId="40" fillId="3" borderId="23" xfId="64" applyFont="1" applyFill="1" applyBorder="1" applyAlignment="1">
      <alignment horizontal="center" vertical="center"/>
    </xf>
    <xf numFmtId="0" fontId="40" fillId="3" borderId="13" xfId="64" applyFont="1" applyFill="1" applyBorder="1" applyAlignment="1">
      <alignment horizontal="center" vertical="center"/>
    </xf>
    <xf numFmtId="0" fontId="40" fillId="3" borderId="14" xfId="64" applyFont="1" applyFill="1" applyBorder="1" applyAlignment="1">
      <alignment horizontal="center" vertical="center"/>
    </xf>
    <xf numFmtId="0" fontId="9" fillId="3" borderId="8" xfId="64" applyFont="1" applyFill="1" applyBorder="1" applyAlignment="1">
      <alignment horizontal="center" vertical="center"/>
    </xf>
    <xf numFmtId="0" fontId="9" fillId="3" borderId="4" xfId="64" applyFont="1" applyFill="1" applyBorder="1" applyAlignment="1">
      <alignment horizontal="center" vertical="center"/>
    </xf>
    <xf numFmtId="49" fontId="9" fillId="3" borderId="0" xfId="64" applyNumberFormat="1" applyFont="1" applyFill="1" applyBorder="1" applyAlignment="1" applyProtection="1">
      <alignment horizontal="center" vertical="center"/>
      <protection locked="0"/>
    </xf>
    <xf numFmtId="180" fontId="40" fillId="2" borderId="0" xfId="0" applyNumberFormat="1" applyFont="1" applyFill="1" applyBorder="1" applyAlignment="1">
      <alignment horizontal="right" vertical="center"/>
    </xf>
    <xf numFmtId="0" fontId="9" fillId="3" borderId="0" xfId="54" applyNumberFormat="1" applyFont="1" applyFill="1" applyBorder="1" applyAlignment="1">
      <alignment horizontal="center" vertical="center"/>
    </xf>
    <xf numFmtId="0" fontId="16" fillId="2" borderId="0" xfId="0" applyNumberFormat="1" applyFont="1" applyFill="1" applyBorder="1" applyAlignment="1">
      <alignment horizontal="right" vertical="center"/>
    </xf>
    <xf numFmtId="180" fontId="16" fillId="2" borderId="0" xfId="0" applyNumberFormat="1" applyFont="1" applyFill="1" applyBorder="1" applyAlignment="1">
      <alignment horizontal="right" vertical="center"/>
    </xf>
    <xf numFmtId="49" fontId="9" fillId="3" borderId="27" xfId="54" applyNumberFormat="1" applyFont="1" applyFill="1" applyBorder="1" applyAlignment="1">
      <alignment horizontal="center" vertical="center"/>
    </xf>
    <xf numFmtId="10" fontId="40" fillId="2" borderId="27" xfId="0" applyNumberFormat="1" applyFont="1" applyFill="1" applyBorder="1" applyAlignment="1">
      <alignment horizontal="right" vertical="center"/>
    </xf>
    <xf numFmtId="0" fontId="23" fillId="4" borderId="0" xfId="54" applyFont="1" applyFill="1" applyAlignment="1">
      <alignment vertical="center"/>
    </xf>
    <xf numFmtId="0" fontId="38" fillId="0" borderId="0" xfId="54" applyFont="1" applyFill="1" applyBorder="1" applyAlignment="1">
      <alignment horizontal="left" vertical="center"/>
    </xf>
    <xf numFmtId="0" fontId="2" fillId="2" borderId="0" xfId="54" applyFont="1" applyFill="1" applyAlignment="1">
      <alignment horizontal="center" vertical="center"/>
    </xf>
    <xf numFmtId="0" fontId="9" fillId="2" borderId="0" xfId="54" applyFont="1" applyFill="1" applyBorder="1" applyAlignment="1">
      <alignment horizontal="left" vertical="center"/>
    </xf>
    <xf numFmtId="0" fontId="15" fillId="2" borderId="0" xfId="54" applyFont="1" applyFill="1" applyBorder="1" applyAlignment="1">
      <alignment horizontal="center" vertical="center"/>
    </xf>
    <xf numFmtId="0" fontId="15" fillId="2" borderId="0" xfId="54" applyFont="1" applyFill="1" applyBorder="1" applyAlignment="1">
      <alignment vertical="center"/>
    </xf>
    <xf numFmtId="0" fontId="40" fillId="2" borderId="0" xfId="54" applyFont="1" applyFill="1" applyBorder="1" applyAlignment="1">
      <alignment horizontal="right" vertical="center"/>
    </xf>
    <xf numFmtId="0" fontId="43" fillId="2" borderId="0" xfId="54" applyFont="1" applyFill="1" applyBorder="1" applyAlignment="1">
      <alignment vertical="center"/>
    </xf>
    <xf numFmtId="0" fontId="9" fillId="3" borderId="25" xfId="49" applyFont="1" applyFill="1" applyBorder="1" applyAlignment="1">
      <alignment horizontal="center" vertical="center"/>
    </xf>
    <xf numFmtId="0" fontId="9" fillId="3" borderId="9" xfId="49" applyFont="1" applyFill="1" applyBorder="1" applyAlignment="1">
      <alignment horizontal="center" vertical="center"/>
    </xf>
    <xf numFmtId="49" fontId="9" fillId="3" borderId="11" xfId="49" applyNumberFormat="1" applyFont="1" applyFill="1" applyBorder="1" applyAlignment="1">
      <alignment horizontal="center" vertical="center"/>
    </xf>
    <xf numFmtId="0" fontId="23" fillId="0" borderId="0" xfId="54" applyNumberFormat="1" applyFont="1" applyFill="1" applyBorder="1" applyAlignment="1">
      <alignment vertical="center"/>
    </xf>
    <xf numFmtId="0" fontId="9" fillId="3" borderId="23" xfId="49" applyFont="1" applyFill="1" applyBorder="1" applyAlignment="1">
      <alignment horizontal="center" vertical="center"/>
    </xf>
    <xf numFmtId="49" fontId="9" fillId="3" borderId="17" xfId="49" applyNumberFormat="1" applyFont="1" applyFill="1" applyBorder="1" applyAlignment="1">
      <alignment horizontal="center" vertical="center"/>
    </xf>
    <xf numFmtId="49" fontId="9" fillId="3" borderId="12" xfId="49" applyNumberFormat="1" applyFont="1" applyFill="1" applyBorder="1" applyAlignment="1">
      <alignment horizontal="center" vertical="center"/>
    </xf>
    <xf numFmtId="0" fontId="9" fillId="3" borderId="26" xfId="49" applyFont="1" applyFill="1" applyBorder="1" applyAlignment="1">
      <alignment horizontal="center" vertical="center"/>
    </xf>
    <xf numFmtId="49" fontId="9" fillId="3" borderId="24" xfId="49" applyNumberFormat="1" applyFont="1" applyFill="1" applyBorder="1" applyAlignment="1">
      <alignment horizontal="center" vertical="center"/>
    </xf>
    <xf numFmtId="49" fontId="9" fillId="3" borderId="14" xfId="49" applyNumberFormat="1" applyFont="1" applyFill="1" applyBorder="1" applyAlignment="1">
      <alignment horizontal="center" vertical="center"/>
    </xf>
    <xf numFmtId="49" fontId="9" fillId="3" borderId="0" xfId="49" applyNumberFormat="1" applyFont="1" applyFill="1" applyBorder="1" applyAlignment="1">
      <alignment horizontal="center" vertical="center"/>
    </xf>
    <xf numFmtId="1" fontId="40" fillId="2" borderId="0" xfId="49" applyNumberFormat="1" applyFont="1" applyFill="1" applyBorder="1" applyAlignment="1">
      <alignment horizontal="right" vertical="center"/>
    </xf>
    <xf numFmtId="0" fontId="40" fillId="2" borderId="0" xfId="49" applyFont="1" applyFill="1" applyBorder="1" applyAlignment="1">
      <alignment horizontal="right" vertical="center"/>
    </xf>
    <xf numFmtId="0" fontId="9" fillId="3" borderId="0" xfId="49" applyNumberFormat="1" applyFont="1" applyFill="1" applyBorder="1" applyAlignment="1">
      <alignment horizontal="center" vertical="center"/>
    </xf>
    <xf numFmtId="1" fontId="40" fillId="2" borderId="0" xfId="49" applyNumberFormat="1" applyFont="1" applyFill="1" applyAlignment="1">
      <alignment horizontal="right" vertical="center"/>
    </xf>
    <xf numFmtId="0" fontId="40" fillId="2" borderId="0" xfId="49" applyFont="1" applyFill="1" applyAlignment="1">
      <alignment horizontal="right" vertical="center"/>
    </xf>
    <xf numFmtId="0" fontId="9" fillId="3" borderId="27" xfId="49" applyNumberFormat="1" applyFont="1" applyFill="1" applyBorder="1" applyAlignment="1">
      <alignment horizontal="center" vertical="center"/>
    </xf>
    <xf numFmtId="1" fontId="40" fillId="2" borderId="27" xfId="49" applyNumberFormat="1" applyFont="1" applyFill="1" applyBorder="1" applyAlignment="1">
      <alignment horizontal="right" vertical="center"/>
    </xf>
    <xf numFmtId="0" fontId="40" fillId="2" borderId="27" xfId="49" applyFont="1" applyFill="1" applyBorder="1" applyAlignment="1">
      <alignment horizontal="right" vertical="center"/>
    </xf>
    <xf numFmtId="0" fontId="11" fillId="4" borderId="0" xfId="54" applyFont="1" applyFill="1" applyAlignment="1">
      <alignment horizontal="left" vertical="center"/>
    </xf>
    <xf numFmtId="0" fontId="23" fillId="0" borderId="0" xfId="49" applyFont="1" applyFill="1" applyBorder="1" applyAlignment="1">
      <alignment vertical="center"/>
    </xf>
    <xf numFmtId="0" fontId="23" fillId="0" borderId="0" xfId="49" applyFont="1" applyFill="1" applyAlignment="1">
      <alignment vertical="center"/>
    </xf>
    <xf numFmtId="0" fontId="52" fillId="2" borderId="0" xfId="49" applyFont="1" applyFill="1" applyBorder="1" applyAlignment="1">
      <alignment horizontal="center" vertical="center"/>
    </xf>
    <xf numFmtId="0" fontId="23" fillId="5" borderId="0" xfId="49" applyFont="1" applyFill="1" applyBorder="1" applyAlignment="1">
      <alignment vertical="center"/>
    </xf>
    <xf numFmtId="0" fontId="9" fillId="2" borderId="0" xfId="49" applyFont="1" applyFill="1" applyBorder="1" applyAlignment="1">
      <alignment horizontal="left"/>
    </xf>
    <xf numFmtId="0" fontId="10" fillId="2" borderId="0" xfId="49" applyFont="1" applyFill="1" applyBorder="1" applyAlignment="1">
      <alignment horizontal="center" vertical="center"/>
    </xf>
    <xf numFmtId="0" fontId="15" fillId="2" borderId="0" xfId="49" applyFont="1" applyFill="1" applyBorder="1" applyAlignment="1">
      <alignment vertical="center"/>
    </xf>
    <xf numFmtId="0" fontId="23" fillId="5" borderId="0" xfId="49" applyFont="1" applyFill="1" applyAlignment="1">
      <alignment vertical="center"/>
    </xf>
    <xf numFmtId="0" fontId="9" fillId="3" borderId="1" xfId="49" applyFont="1" applyFill="1" applyBorder="1" applyAlignment="1">
      <alignment horizontal="center" vertical="center"/>
    </xf>
    <xf numFmtId="0" fontId="9" fillId="3" borderId="2" xfId="49" applyNumberFormat="1" applyFont="1" applyFill="1" applyBorder="1" applyAlignment="1">
      <alignment horizontal="center" vertical="center"/>
    </xf>
    <xf numFmtId="0" fontId="9" fillId="3" borderId="7" xfId="49" applyNumberFormat="1" applyFont="1" applyFill="1" applyBorder="1" applyAlignment="1">
      <alignment horizontal="center" vertical="center"/>
    </xf>
    <xf numFmtId="49" fontId="9" fillId="3" borderId="18" xfId="49" applyNumberFormat="1" applyFont="1" applyFill="1" applyBorder="1" applyAlignment="1">
      <alignment horizontal="left" vertical="center"/>
    </xf>
    <xf numFmtId="0" fontId="10" fillId="2" borderId="18" xfId="49" applyFont="1" applyFill="1" applyBorder="1" applyAlignment="1">
      <alignment horizontal="right" vertical="center"/>
    </xf>
    <xf numFmtId="49" fontId="10" fillId="2" borderId="18" xfId="49" applyNumberFormat="1" applyFont="1" applyFill="1" applyBorder="1" applyAlignment="1">
      <alignment horizontal="right" vertical="center"/>
    </xf>
    <xf numFmtId="49" fontId="9" fillId="3" borderId="0" xfId="49" applyNumberFormat="1" applyFont="1" applyFill="1" applyBorder="1" applyAlignment="1">
      <alignment horizontal="left" vertical="center"/>
    </xf>
    <xf numFmtId="0" fontId="10" fillId="2" borderId="0" xfId="49" applyFont="1" applyFill="1" applyBorder="1" applyAlignment="1">
      <alignment horizontal="right" vertical="center"/>
    </xf>
    <xf numFmtId="1" fontId="10" fillId="2" borderId="0" xfId="49" applyNumberFormat="1" applyFont="1" applyFill="1" applyBorder="1" applyAlignment="1">
      <alignment horizontal="right" vertical="center"/>
    </xf>
    <xf numFmtId="49" fontId="9" fillId="3" borderId="27" xfId="49" applyNumberFormat="1" applyFont="1" applyFill="1" applyBorder="1" applyAlignment="1">
      <alignment horizontal="left" vertical="center"/>
    </xf>
    <xf numFmtId="1" fontId="10" fillId="2" borderId="27" xfId="49" applyNumberFormat="1" applyFont="1" applyFill="1" applyBorder="1" applyAlignment="1">
      <alignment horizontal="right" vertical="center"/>
    </xf>
    <xf numFmtId="0" fontId="26" fillId="4" borderId="0" xfId="49" applyFont="1" applyFill="1" applyAlignment="1">
      <alignment vertical="center"/>
    </xf>
    <xf numFmtId="0" fontId="23" fillId="4" borderId="0" xfId="49" applyFont="1" applyFill="1" applyAlignment="1">
      <alignment vertical="center"/>
    </xf>
    <xf numFmtId="0" fontId="19" fillId="0" borderId="0" xfId="60" applyFont="1" applyFill="1" applyBorder="1" applyAlignment="1">
      <alignment vertical="center"/>
    </xf>
    <xf numFmtId="0" fontId="19" fillId="0" borderId="0" xfId="60" applyFont="1" applyFill="1" applyAlignment="1">
      <alignment vertical="center"/>
    </xf>
    <xf numFmtId="0" fontId="15" fillId="0" borderId="0" xfId="60" applyFont="1" applyFill="1" applyAlignment="1">
      <alignment vertical="center"/>
    </xf>
    <xf numFmtId="0" fontId="45" fillId="0" borderId="0" xfId="60" applyFont="1" applyFill="1" applyAlignment="1">
      <alignment vertical="center"/>
    </xf>
    <xf numFmtId="0" fontId="23" fillId="0" borderId="0" xfId="60" applyFont="1" applyFill="1" applyAlignment="1">
      <alignment vertical="center"/>
    </xf>
    <xf numFmtId="0" fontId="2" fillId="2" borderId="0" xfId="60" applyFont="1" applyFill="1" applyBorder="1" applyAlignment="1">
      <alignment horizontal="center" vertical="center"/>
    </xf>
    <xf numFmtId="0" fontId="19" fillId="2" borderId="0" xfId="60" applyFont="1" applyFill="1" applyBorder="1" applyAlignment="1">
      <alignment horizontal="center" vertical="center"/>
    </xf>
    <xf numFmtId="0" fontId="9" fillId="3" borderId="9" xfId="60" applyFont="1" applyFill="1" applyBorder="1" applyAlignment="1">
      <alignment horizontal="center" vertical="center"/>
    </xf>
    <xf numFmtId="4" fontId="9" fillId="3" borderId="10" xfId="60" applyNumberFormat="1" applyFont="1" applyFill="1" applyBorder="1" applyAlignment="1">
      <alignment horizontal="center" vertical="center"/>
    </xf>
    <xf numFmtId="4" fontId="10" fillId="3" borderId="9" xfId="60" applyNumberFormat="1" applyFont="1" applyFill="1" applyBorder="1" applyAlignment="1">
      <alignment horizontal="center" vertical="center"/>
    </xf>
    <xf numFmtId="0" fontId="9" fillId="3" borderId="13" xfId="60" applyNumberFormat="1" applyFont="1" applyFill="1" applyBorder="1" applyAlignment="1">
      <alignment horizontal="center" vertical="center"/>
    </xf>
    <xf numFmtId="4" fontId="9" fillId="3" borderId="8" xfId="60" applyNumberFormat="1" applyFont="1" applyFill="1" applyBorder="1" applyAlignment="1">
      <alignment horizontal="center" vertical="center"/>
    </xf>
    <xf numFmtId="0" fontId="9" fillId="3" borderId="4" xfId="60" applyFont="1" applyFill="1" applyBorder="1" applyAlignment="1">
      <alignment horizontal="center" vertical="center"/>
    </xf>
    <xf numFmtId="0" fontId="9" fillId="3" borderId="29" xfId="60" applyNumberFormat="1" applyFont="1" applyFill="1" applyBorder="1" applyAlignment="1">
      <alignment horizontal="center" vertical="center"/>
    </xf>
    <xf numFmtId="49" fontId="17" fillId="3" borderId="0" xfId="60" applyNumberFormat="1" applyFont="1" applyFill="1" applyBorder="1" applyAlignment="1">
      <alignment horizontal="left" vertical="center"/>
    </xf>
    <xf numFmtId="49" fontId="18" fillId="2" borderId="0" xfId="60" applyNumberFormat="1" applyFont="1" applyFill="1" applyBorder="1" applyAlignment="1">
      <alignment horizontal="right" vertical="center"/>
    </xf>
    <xf numFmtId="1" fontId="18" fillId="2" borderId="0" xfId="60" applyNumberFormat="1" applyFont="1" applyFill="1" applyBorder="1" applyAlignment="1">
      <alignment horizontal="right" vertical="center"/>
    </xf>
    <xf numFmtId="49" fontId="9" fillId="3" borderId="0" xfId="62" applyNumberFormat="1" applyFont="1" applyFill="1" applyBorder="1" applyAlignment="1">
      <alignment horizontal="left" vertical="center"/>
    </xf>
    <xf numFmtId="1" fontId="10" fillId="2" borderId="0" xfId="60" applyNumberFormat="1" applyFont="1" applyFill="1" applyBorder="1" applyAlignment="1">
      <alignment horizontal="right" vertical="center"/>
    </xf>
    <xf numFmtId="49" fontId="9" fillId="3" borderId="27" xfId="62" applyNumberFormat="1" applyFont="1" applyFill="1" applyBorder="1" applyAlignment="1">
      <alignment horizontal="left" vertical="center"/>
    </xf>
    <xf numFmtId="0" fontId="18" fillId="2" borderId="27" xfId="60" applyNumberFormat="1" applyFont="1" applyFill="1" applyBorder="1" applyAlignment="1">
      <alignment horizontal="right" vertical="center"/>
    </xf>
    <xf numFmtId="0" fontId="23" fillId="4" borderId="0" xfId="60" applyFont="1" applyFill="1" applyAlignment="1">
      <alignment vertical="center"/>
    </xf>
    <xf numFmtId="0" fontId="54" fillId="0" borderId="0" xfId="0" applyFont="1" applyFill="1" applyAlignment="1">
      <alignment horizontal="left" vertical="center"/>
    </xf>
    <xf numFmtId="0" fontId="54" fillId="2" borderId="0" xfId="61" applyFont="1" applyFill="1" applyBorder="1" applyAlignment="1">
      <alignment horizontal="left" vertical="center"/>
    </xf>
    <xf numFmtId="0" fontId="54" fillId="2" borderId="0" xfId="0" applyFont="1" applyFill="1" applyBorder="1" applyAlignment="1">
      <alignment horizontal="left" vertical="center"/>
    </xf>
    <xf numFmtId="0" fontId="9" fillId="2" borderId="0" xfId="0" applyFont="1" applyFill="1" applyBorder="1" applyAlignment="1">
      <alignment horizontal="center" vertical="center"/>
    </xf>
    <xf numFmtId="49" fontId="10" fillId="2" borderId="27" xfId="0" applyNumberFormat="1" applyFont="1" applyFill="1" applyBorder="1" applyAlignment="1">
      <alignment horizontal="right" vertical="center"/>
    </xf>
    <xf numFmtId="0" fontId="15" fillId="4" borderId="0" xfId="0" applyFont="1" applyFill="1" applyAlignment="1">
      <alignment horizontal="left" vertical="center"/>
    </xf>
    <xf numFmtId="0" fontId="15" fillId="5" borderId="0" xfId="0" applyFont="1" applyFill="1" applyBorder="1" applyAlignment="1">
      <alignment vertical="center"/>
    </xf>
    <xf numFmtId="0" fontId="54" fillId="4" borderId="0" xfId="0" applyFont="1" applyFill="1" applyAlignment="1">
      <alignment horizontal="left" vertical="center"/>
    </xf>
    <xf numFmtId="0" fontId="54" fillId="5" borderId="0" xfId="0" applyFont="1" applyFill="1" applyAlignment="1">
      <alignment horizontal="left" vertical="center"/>
    </xf>
    <xf numFmtId="0" fontId="15" fillId="5" borderId="0" xfId="0" applyFont="1" applyFill="1" applyAlignment="1">
      <alignment vertical="center"/>
    </xf>
    <xf numFmtId="0" fontId="55" fillId="5" borderId="0" xfId="0" applyFont="1" applyFill="1" applyAlignment="1">
      <alignment vertical="center"/>
    </xf>
    <xf numFmtId="0" fontId="45" fillId="5" borderId="0" xfId="0" applyFont="1" applyFill="1" applyAlignment="1">
      <alignment vertical="center"/>
    </xf>
    <xf numFmtId="0" fontId="56" fillId="5" borderId="0" xfId="0" applyFont="1" applyFill="1" applyAlignment="1">
      <alignment vertical="center"/>
    </xf>
    <xf numFmtId="0" fontId="23" fillId="0" borderId="0" xfId="57" applyFont="1" applyFill="1" applyBorder="1" applyAlignment="1">
      <alignment vertical="center"/>
    </xf>
    <xf numFmtId="0" fontId="23" fillId="0" borderId="0" xfId="57" applyFont="1" applyFill="1" applyAlignment="1">
      <alignment vertical="center"/>
    </xf>
    <xf numFmtId="0" fontId="54" fillId="0" borderId="0" xfId="57" applyFont="1" applyFill="1" applyAlignment="1">
      <alignment horizontal="left" vertical="center"/>
    </xf>
    <xf numFmtId="0" fontId="28" fillId="0" borderId="0" xfId="57" applyFont="1" applyFill="1" applyAlignment="1">
      <alignment vertical="center"/>
    </xf>
    <xf numFmtId="0" fontId="19" fillId="2" borderId="0" xfId="59" applyFont="1" applyFill="1" applyBorder="1" applyAlignment="1">
      <alignment horizontal="center" vertical="center"/>
    </xf>
    <xf numFmtId="0" fontId="23" fillId="4" borderId="0" xfId="57" applyFont="1" applyFill="1" applyAlignment="1">
      <alignment vertical="center"/>
    </xf>
    <xf numFmtId="0" fontId="54" fillId="2" borderId="0" xfId="59" applyFont="1" applyFill="1" applyBorder="1" applyAlignment="1">
      <alignment horizontal="left" vertical="center"/>
    </xf>
    <xf numFmtId="0" fontId="54" fillId="4" borderId="0" xfId="57" applyFont="1" applyFill="1" applyAlignment="1">
      <alignment horizontal="left" vertical="center"/>
    </xf>
    <xf numFmtId="0" fontId="9" fillId="2" borderId="0" xfId="59" applyFont="1" applyFill="1" applyBorder="1" applyAlignment="1">
      <alignment horizontal="left" vertical="center"/>
    </xf>
    <xf numFmtId="0" fontId="10" fillId="2" borderId="0" xfId="59" applyFont="1" applyFill="1" applyBorder="1" applyAlignment="1">
      <alignment horizontal="center" vertical="center"/>
    </xf>
    <xf numFmtId="0" fontId="10" fillId="2" borderId="0" xfId="59" applyFont="1" applyFill="1" applyBorder="1" applyAlignment="1">
      <alignment horizontal="right" vertical="center"/>
    </xf>
    <xf numFmtId="0" fontId="9" fillId="3" borderId="1" xfId="59" applyNumberFormat="1" applyFont="1" applyFill="1" applyBorder="1" applyAlignment="1">
      <alignment horizontal="center" vertical="center"/>
    </xf>
    <xf numFmtId="0" fontId="9" fillId="3" borderId="7" xfId="59" applyNumberFormat="1" applyFont="1" applyFill="1" applyBorder="1" applyAlignment="1">
      <alignment horizontal="center" vertical="center"/>
    </xf>
    <xf numFmtId="0" fontId="9" fillId="3" borderId="11" xfId="59" applyNumberFormat="1" applyFont="1" applyFill="1" applyBorder="1" applyAlignment="1">
      <alignment horizontal="center" vertical="center"/>
    </xf>
    <xf numFmtId="0" fontId="9" fillId="3" borderId="3" xfId="59" applyNumberFormat="1" applyFont="1" applyFill="1" applyBorder="1" applyAlignment="1">
      <alignment horizontal="center" vertical="center"/>
    </xf>
    <xf numFmtId="0" fontId="9" fillId="3" borderId="4" xfId="59" applyNumberFormat="1" applyFont="1" applyFill="1" applyBorder="1" applyAlignment="1">
      <alignment horizontal="center" vertical="center"/>
    </xf>
    <xf numFmtId="0" fontId="9" fillId="3" borderId="8" xfId="59" applyNumberFormat="1" applyFont="1" applyFill="1" applyBorder="1" applyAlignment="1">
      <alignment horizontal="center" vertical="center"/>
    </xf>
    <xf numFmtId="49" fontId="17" fillId="3" borderId="0" xfId="59" applyNumberFormat="1" applyFont="1" applyFill="1" applyBorder="1" applyAlignment="1">
      <alignment horizontal="left" vertical="center"/>
    </xf>
    <xf numFmtId="1" fontId="18" fillId="2" borderId="0" xfId="57" applyNumberFormat="1" applyFont="1" applyFill="1" applyBorder="1" applyAlignment="1">
      <alignment horizontal="center" vertical="center"/>
    </xf>
    <xf numFmtId="1" fontId="18" fillId="2" borderId="0" xfId="57" applyNumberFormat="1" applyFont="1" applyFill="1" applyBorder="1" applyAlignment="1">
      <alignment horizontal="right" vertical="center"/>
    </xf>
    <xf numFmtId="49" fontId="9" fillId="3" borderId="0" xfId="59" applyNumberFormat="1" applyFont="1" applyFill="1" applyBorder="1" applyAlignment="1">
      <alignment horizontal="left" vertical="center"/>
    </xf>
    <xf numFmtId="0" fontId="10" fillId="2" borderId="0" xfId="57" applyFont="1" applyFill="1" applyBorder="1" applyAlignment="1">
      <alignment horizontal="center" vertical="center"/>
    </xf>
    <xf numFmtId="0" fontId="10" fillId="2" borderId="0" xfId="57" applyFont="1" applyFill="1" applyBorder="1" applyAlignment="1">
      <alignment horizontal="right" vertical="center"/>
    </xf>
    <xf numFmtId="0" fontId="10" fillId="2" borderId="0" xfId="57" applyNumberFormat="1" applyFont="1" applyFill="1" applyBorder="1" applyAlignment="1">
      <alignment horizontal="center" vertical="center"/>
    </xf>
    <xf numFmtId="0" fontId="10" fillId="2" borderId="0" xfId="57" applyNumberFormat="1" applyFont="1" applyFill="1" applyBorder="1" applyAlignment="1">
      <alignment horizontal="right" vertical="center"/>
    </xf>
    <xf numFmtId="1" fontId="10" fillId="2" borderId="0" xfId="57" applyNumberFormat="1" applyFont="1" applyFill="1" applyBorder="1" applyAlignment="1">
      <alignment horizontal="center" vertical="center"/>
    </xf>
    <xf numFmtId="1" fontId="10" fillId="2" borderId="0" xfId="57" applyNumberFormat="1" applyFont="1" applyFill="1" applyBorder="1" applyAlignment="1">
      <alignment horizontal="right" vertical="center"/>
    </xf>
    <xf numFmtId="49" fontId="9" fillId="3" borderId="27" xfId="59" applyNumberFormat="1" applyFont="1" applyFill="1" applyBorder="1" applyAlignment="1">
      <alignment horizontal="left" vertical="center"/>
    </xf>
    <xf numFmtId="1" fontId="10" fillId="2" borderId="6" xfId="57" applyNumberFormat="1" applyFont="1" applyFill="1" applyBorder="1" applyAlignment="1">
      <alignment horizontal="center" vertical="center"/>
    </xf>
    <xf numFmtId="1" fontId="10" fillId="2" borderId="30" xfId="57" applyNumberFormat="1" applyFont="1" applyFill="1" applyBorder="1" applyAlignment="1">
      <alignment horizontal="center" vertical="center"/>
    </xf>
    <xf numFmtId="0" fontId="10" fillId="2" borderId="27" xfId="57" applyFont="1" applyFill="1" applyBorder="1" applyAlignment="1">
      <alignment horizontal="right" vertical="center"/>
    </xf>
    <xf numFmtId="0" fontId="9" fillId="3" borderId="1" xfId="59" applyFont="1" applyFill="1" applyBorder="1" applyAlignment="1">
      <alignment horizontal="center" vertical="center"/>
    </xf>
    <xf numFmtId="0" fontId="9" fillId="3" borderId="2" xfId="59" applyFont="1" applyFill="1" applyBorder="1" applyAlignment="1">
      <alignment horizontal="center" vertical="center"/>
    </xf>
    <xf numFmtId="0" fontId="9" fillId="3" borderId="7" xfId="59" applyFont="1" applyFill="1" applyBorder="1" applyAlignment="1">
      <alignment horizontal="center" vertical="center"/>
    </xf>
    <xf numFmtId="0" fontId="18" fillId="2" borderId="0" xfId="57" applyFont="1" applyFill="1" applyBorder="1" applyAlignment="1">
      <alignment horizontal="right" vertical="center"/>
    </xf>
    <xf numFmtId="49" fontId="32" fillId="4" borderId="0" xfId="0" applyNumberFormat="1" applyFont="1" applyFill="1" applyAlignment="1">
      <alignment vertical="center" shrinkToFit="1"/>
    </xf>
    <xf numFmtId="49" fontId="32" fillId="0" borderId="0" xfId="0" applyNumberFormat="1" applyFont="1" applyFill="1" applyAlignment="1">
      <alignment vertical="center" shrinkToFit="1"/>
    </xf>
    <xf numFmtId="0" fontId="23" fillId="0" borderId="0" xfId="52" applyFont="1" applyFill="1" applyBorder="1" applyAlignment="1">
      <alignment vertical="center"/>
    </xf>
    <xf numFmtId="0" fontId="28" fillId="0" borderId="0" xfId="52" applyFont="1" applyFill="1" applyAlignment="1">
      <alignment vertical="center"/>
    </xf>
    <xf numFmtId="0" fontId="2" fillId="2" borderId="0" xfId="57" applyFont="1" applyFill="1" applyBorder="1" applyAlignment="1">
      <alignment horizontal="center" vertical="center"/>
    </xf>
    <xf numFmtId="0" fontId="19" fillId="2" borderId="0" xfId="57" applyFont="1" applyFill="1" applyBorder="1" applyAlignment="1">
      <alignment horizontal="center" vertical="center"/>
    </xf>
    <xf numFmtId="0" fontId="9" fillId="3" borderId="25" xfId="57" applyFont="1" applyFill="1" applyBorder="1" applyAlignment="1">
      <alignment horizontal="center" vertical="center"/>
    </xf>
    <xf numFmtId="0" fontId="9" fillId="3" borderId="7" xfId="57" applyFont="1" applyFill="1" applyBorder="1" applyAlignment="1">
      <alignment horizontal="center" vertical="center"/>
    </xf>
    <xf numFmtId="0" fontId="9" fillId="3" borderId="11" xfId="57" applyFont="1" applyFill="1" applyBorder="1" applyAlignment="1">
      <alignment horizontal="center" vertical="center"/>
    </xf>
    <xf numFmtId="0" fontId="10" fillId="3" borderId="26" xfId="57" applyFont="1" applyFill="1" applyBorder="1" applyAlignment="1">
      <alignment horizontal="center" vertical="center"/>
    </xf>
    <xf numFmtId="0" fontId="9" fillId="3" borderId="8" xfId="57" applyFont="1" applyFill="1" applyBorder="1" applyAlignment="1">
      <alignment horizontal="center" vertical="center"/>
    </xf>
    <xf numFmtId="49" fontId="36" fillId="3" borderId="0" xfId="57" applyNumberFormat="1" applyFont="1" applyFill="1" applyBorder="1" applyAlignment="1">
      <alignment horizontal="left" vertical="center"/>
    </xf>
    <xf numFmtId="0" fontId="18" fillId="2" borderId="0" xfId="57" applyNumberFormat="1" applyFont="1" applyFill="1" applyBorder="1" applyAlignment="1">
      <alignment horizontal="right" vertical="center"/>
    </xf>
    <xf numFmtId="177" fontId="18" fillId="2" borderId="0" xfId="57" applyNumberFormat="1" applyFont="1" applyFill="1" applyBorder="1" applyAlignment="1">
      <alignment horizontal="right" vertical="center"/>
    </xf>
    <xf numFmtId="49" fontId="9" fillId="3" borderId="0" xfId="57" applyNumberFormat="1" applyFont="1" applyFill="1" applyBorder="1" applyAlignment="1">
      <alignment horizontal="left" vertical="center"/>
    </xf>
    <xf numFmtId="177" fontId="10" fillId="2" borderId="0" xfId="57" applyNumberFormat="1" applyFont="1" applyFill="1" applyBorder="1" applyAlignment="1">
      <alignment horizontal="right" vertical="center"/>
    </xf>
    <xf numFmtId="181" fontId="10" fillId="2" borderId="0" xfId="57" applyNumberFormat="1" applyFont="1" applyFill="1" applyBorder="1" applyAlignment="1">
      <alignment horizontal="right" vertical="center"/>
    </xf>
    <xf numFmtId="180" fontId="10" fillId="2" borderId="0" xfId="57" applyNumberFormat="1" applyFont="1" applyFill="1" applyBorder="1" applyAlignment="1">
      <alignment horizontal="right" vertical="center"/>
    </xf>
    <xf numFmtId="49" fontId="9" fillId="3" borderId="27" xfId="57" applyNumberFormat="1" applyFont="1" applyFill="1" applyBorder="1" applyAlignment="1">
      <alignment horizontal="left" vertical="center"/>
    </xf>
    <xf numFmtId="178" fontId="10" fillId="2" borderId="27" xfId="57" applyNumberFormat="1" applyFont="1" applyFill="1" applyBorder="1" applyAlignment="1">
      <alignment horizontal="right" vertical="center"/>
    </xf>
    <xf numFmtId="49" fontId="32" fillId="0" borderId="0" xfId="0" applyNumberFormat="1" applyFont="1" applyFill="1" applyAlignment="1">
      <alignment horizontal="left" vertical="center" shrinkToFit="1"/>
    </xf>
    <xf numFmtId="176" fontId="23" fillId="0" borderId="0" xfId="52" applyNumberFormat="1" applyFont="1" applyFill="1" applyAlignment="1">
      <alignment vertical="center"/>
    </xf>
  </cellXfs>
  <cellStyles count="7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W2223" xfId="49"/>
    <cellStyle name="常规_22-21婚姻登记 _41" xfId="50"/>
    <cellStyle name="常规_18-37" xfId="51"/>
    <cellStyle name="常规_18-24" xfId="52"/>
    <cellStyle name="常规_18-38" xfId="53"/>
    <cellStyle name="常规_W2225" xfId="54"/>
    <cellStyle name="常规_W2230" xfId="55"/>
    <cellStyle name="常规_18-39" xfId="56"/>
    <cellStyle name="常规_18-28" xfId="57"/>
    <cellStyle name="常规_其他社会活动" xfId="58"/>
    <cellStyle name="常规_18-29" xfId="59"/>
    <cellStyle name="常规_18-34" xfId="60"/>
    <cellStyle name="常规_18-23" xfId="61"/>
    <cellStyle name="常规_18-35" xfId="62"/>
    <cellStyle name="常规_18-40" xfId="63"/>
    <cellStyle name="常规_W2227" xfId="64"/>
    <cellStyle name="常规_9" xfId="65"/>
    <cellStyle name="常规_民政１" xfId="66"/>
    <cellStyle name="常规 4 3" xfId="67"/>
    <cellStyle name="常规_22-21婚姻登记 _25" xfId="68"/>
    <cellStyle name="常规_22-21婚姻登记 _3" xfId="69"/>
    <cellStyle name="常规_22-15孤儿数据" xfId="70"/>
    <cellStyle name="常规 2 2" xfId="71"/>
    <cellStyle name="常规 8" xfId="72"/>
    <cellStyle name="常规 4" xfId="73"/>
    <cellStyle name="常规_22-21婚姻登记 " xfId="74"/>
    <cellStyle name="常规_民政２" xfId="75"/>
    <cellStyle name="常规 5" xfId="76"/>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1" Type="http://schemas.openxmlformats.org/officeDocument/2006/relationships/styles" Target="styles.xml"/><Relationship Id="rId30" Type="http://schemas.openxmlformats.org/officeDocument/2006/relationships/sharedStrings" Target="sharedStrings.xml"/><Relationship Id="rId3" Type="http://schemas.openxmlformats.org/officeDocument/2006/relationships/worksheet" Target="worksheets/sheet3.xml"/><Relationship Id="rId29" Type="http://schemas.openxmlformats.org/officeDocument/2006/relationships/theme" Target="theme/theme1.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4</xdr:col>
      <xdr:colOff>0</xdr:colOff>
      <xdr:row>21</xdr:row>
      <xdr:rowOff>0</xdr:rowOff>
    </xdr:from>
    <xdr:to>
      <xdr:col>4</xdr:col>
      <xdr:colOff>9525</xdr:colOff>
      <xdr:row>21</xdr:row>
      <xdr:rowOff>9525</xdr:rowOff>
    </xdr:to>
    <xdr:sp>
      <xdr:nvSpPr>
        <xdr:cNvPr id="2" name="Text Box 1"/>
        <xdr:cNvSpPr txBox="1"/>
      </xdr:nvSpPr>
      <xdr:spPr>
        <a:xfrm>
          <a:off x="4695825" y="5037455"/>
          <a:ext cx="9525" cy="9525"/>
        </a:xfrm>
        <a:prstGeom prst="rect">
          <a:avLst/>
        </a:prstGeom>
        <a:noFill/>
        <a:ln w="9525">
          <a:noFill/>
        </a:ln>
      </xdr:spPr>
      <xdr:txBody>
        <a:bodyPr vertOverflow="clip" vert="horz" wrap="square" lIns="27432" tIns="18288" rIns="0" bIns="0" anchor="t" upright="1"/>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表        号：</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K804-4</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表</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制表机关：河南省统计局</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文        号：豫统文</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(2007)154</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号</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批准机关：国家统计局</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批准文号：国统制</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(2007)82</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号</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有效期至：</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2008</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年</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6</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月</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计量单位：件</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xdr:twoCellAnchor>
    <xdr:from>
      <xdr:col>4</xdr:col>
      <xdr:colOff>0</xdr:colOff>
      <xdr:row>21</xdr:row>
      <xdr:rowOff>0</xdr:rowOff>
    </xdr:from>
    <xdr:to>
      <xdr:col>4</xdr:col>
      <xdr:colOff>9525</xdr:colOff>
      <xdr:row>21</xdr:row>
      <xdr:rowOff>9525</xdr:rowOff>
    </xdr:to>
    <xdr:sp>
      <xdr:nvSpPr>
        <xdr:cNvPr id="3" name="Text Box 2"/>
        <xdr:cNvSpPr txBox="1"/>
      </xdr:nvSpPr>
      <xdr:spPr>
        <a:xfrm>
          <a:off x="4695825" y="5037455"/>
          <a:ext cx="9525" cy="9525"/>
        </a:xfrm>
        <a:prstGeom prst="rect">
          <a:avLst/>
        </a:prstGeom>
        <a:noFill/>
        <a:ln w="9525">
          <a:noFill/>
        </a:ln>
      </xdr:spPr>
      <xdr:txBody>
        <a:bodyPr vertOverflow="clip" vert="horz" wrap="square" lIns="27432" tIns="18288" rIns="0" bIns="0" anchor="t" upright="1"/>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表        号：</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K804-4</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表</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制表机关：河南省统计局</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文        号：豫统文</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(2007)154</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号</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批准机关：国家统计局</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批准文号：国统制</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(2007)82</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号</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有效期至：</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2008</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年</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6</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月</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计量单位：件</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285750</xdr:colOff>
      <xdr:row>3</xdr:row>
      <xdr:rowOff>0</xdr:rowOff>
    </xdr:from>
    <xdr:to>
      <xdr:col>6</xdr:col>
      <xdr:colOff>419100</xdr:colOff>
      <xdr:row>3</xdr:row>
      <xdr:rowOff>9525</xdr:rowOff>
    </xdr:to>
    <xdr:sp>
      <xdr:nvSpPr>
        <xdr:cNvPr id="2" name="Text Box 1"/>
        <xdr:cNvSpPr txBox="1"/>
      </xdr:nvSpPr>
      <xdr:spPr>
        <a:xfrm>
          <a:off x="3162300" y="421640"/>
          <a:ext cx="2190750" cy="9525"/>
        </a:xfrm>
        <a:prstGeom prst="rect">
          <a:avLst/>
        </a:prstGeom>
        <a:noFill/>
        <a:ln w="9525">
          <a:noFill/>
        </a:ln>
      </xdr:spPr>
      <xdr:txBody>
        <a:bodyPr vertOverflow="clip" vert="horz" wrap="square" lIns="27432" tIns="18288" rIns="0" bIns="0" anchor="t" upright="1"/>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表        号：</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K804-4</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表</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制表机关：河南省统计局</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文        号：豫统文</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(2007)154</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号</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批准机关：国家统计局</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批准文号：国统制</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(2007)82</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号</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有效期至：</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2008</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年</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6</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月</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计量单位：件</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xdr:from>
      <xdr:col>4</xdr:col>
      <xdr:colOff>76200</xdr:colOff>
      <xdr:row>20</xdr:row>
      <xdr:rowOff>0</xdr:rowOff>
    </xdr:from>
    <xdr:to>
      <xdr:col>8</xdr:col>
      <xdr:colOff>0</xdr:colOff>
      <xdr:row>20</xdr:row>
      <xdr:rowOff>9525</xdr:rowOff>
    </xdr:to>
    <xdr:sp>
      <xdr:nvSpPr>
        <xdr:cNvPr id="2" name="Text Box 2"/>
        <xdr:cNvSpPr txBox="1"/>
      </xdr:nvSpPr>
      <xdr:spPr>
        <a:xfrm>
          <a:off x="3381375" y="5222875"/>
          <a:ext cx="2819400" cy="9525"/>
        </a:xfrm>
        <a:prstGeom prst="rect">
          <a:avLst/>
        </a:prstGeom>
        <a:noFill/>
        <a:ln w="9525">
          <a:noFill/>
        </a:ln>
      </xdr:spPr>
      <xdr:txBody>
        <a:bodyPr vertOverflow="clip" vert="horz" wrap="square" lIns="27432" tIns="18288" rIns="0" bIns="0" anchor="t" upright="1"/>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表        号：</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K804-6</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表</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制表机关：河南省统计局</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文        号：豫统文</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(2007)154</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号</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批准机关：国家统计局</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批准文号：国统制</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(2007)82</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号</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有效期至：</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2008</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年</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6</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月</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计量单位：件</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7"/>
  <sheetViews>
    <sheetView showGridLines="0" showZeros="0" zoomScale="130" zoomScaleNormal="130" workbookViewId="0">
      <selection activeCell="K16" sqref="K16"/>
    </sheetView>
  </sheetViews>
  <sheetFormatPr defaultColWidth="9" defaultRowHeight="14.25"/>
  <cols>
    <col min="1" max="1" width="15" style="334" customWidth="1"/>
    <col min="2" max="10" width="9.00833333333333" style="334" customWidth="1"/>
    <col min="11" max="11" width="7.125" style="334" customWidth="1"/>
    <col min="12" max="12" width="9" style="334" customWidth="1"/>
    <col min="13" max="13" width="13.75" style="334"/>
    <col min="14" max="14" width="12.625" style="334"/>
    <col min="15" max="16384" width="9" style="334" customWidth="1"/>
  </cols>
  <sheetData>
    <row r="1" s="694" customFormat="1" ht="18.95" customHeight="1" spans="1:10">
      <c r="A1" s="696" t="s">
        <v>0</v>
      </c>
      <c r="B1" s="696"/>
      <c r="C1" s="696"/>
      <c r="D1" s="696"/>
      <c r="E1" s="696"/>
      <c r="F1" s="696"/>
      <c r="G1" s="696"/>
      <c r="H1" s="696"/>
      <c r="I1" s="696"/>
      <c r="J1" s="696"/>
    </row>
    <row r="2" ht="14.45" customHeight="1" spans="1:10">
      <c r="A2" s="697"/>
      <c r="B2" s="697"/>
      <c r="C2" s="697"/>
      <c r="D2" s="697"/>
      <c r="E2" s="697"/>
      <c r="F2" s="697"/>
      <c r="G2" s="697"/>
      <c r="H2" s="697"/>
      <c r="I2" s="697"/>
      <c r="J2" s="697"/>
    </row>
    <row r="3" ht="21.75" customHeight="1" spans="1:11">
      <c r="A3" s="698" t="s">
        <v>1</v>
      </c>
      <c r="B3" s="699" t="s">
        <v>2</v>
      </c>
      <c r="C3" s="700"/>
      <c r="D3" s="700"/>
      <c r="E3" s="700"/>
      <c r="F3" s="700"/>
      <c r="G3" s="699" t="s">
        <v>3</v>
      </c>
      <c r="H3" s="700"/>
      <c r="I3" s="700"/>
      <c r="J3" s="700"/>
      <c r="K3" s="700"/>
    </row>
    <row r="4" ht="21.75" customHeight="1" spans="1:11">
      <c r="A4" s="701"/>
      <c r="B4" s="702">
        <v>2014</v>
      </c>
      <c r="C4" s="702">
        <v>2015</v>
      </c>
      <c r="D4" s="702">
        <v>2016</v>
      </c>
      <c r="E4" s="702">
        <v>2017</v>
      </c>
      <c r="F4" s="702">
        <v>2018</v>
      </c>
      <c r="G4" s="702">
        <v>2014</v>
      </c>
      <c r="H4" s="702">
        <v>2015</v>
      </c>
      <c r="I4" s="702">
        <v>2016</v>
      </c>
      <c r="J4" s="702">
        <v>2017</v>
      </c>
      <c r="K4" s="702">
        <v>2018</v>
      </c>
    </row>
    <row r="5" s="695" customFormat="1" ht="21.5" customHeight="1" spans="1:11">
      <c r="A5" s="703" t="s">
        <v>4</v>
      </c>
      <c r="B5" s="676">
        <v>1185</v>
      </c>
      <c r="C5" s="704">
        <v>1546</v>
      </c>
      <c r="D5" s="676">
        <v>1669</v>
      </c>
      <c r="E5" s="676">
        <v>1538</v>
      </c>
      <c r="F5" s="676">
        <v>1468</v>
      </c>
      <c r="G5" s="705">
        <v>100</v>
      </c>
      <c r="H5" s="705">
        <v>100</v>
      </c>
      <c r="I5" s="705">
        <v>100</v>
      </c>
      <c r="J5" s="705">
        <v>100</v>
      </c>
      <c r="K5" s="695">
        <v>100</v>
      </c>
    </row>
    <row r="6" ht="21.5" customHeight="1" spans="1:13">
      <c r="A6" s="706" t="s">
        <v>5</v>
      </c>
      <c r="B6" s="683">
        <v>2</v>
      </c>
      <c r="C6" s="681">
        <v>1</v>
      </c>
      <c r="D6" s="683">
        <v>2</v>
      </c>
      <c r="E6" s="683">
        <v>2</v>
      </c>
      <c r="F6" s="683">
        <v>2</v>
      </c>
      <c r="G6" s="707">
        <v>0.17</v>
      </c>
      <c r="H6" s="707">
        <v>0.06</v>
      </c>
      <c r="I6" s="707">
        <v>0.1</v>
      </c>
      <c r="J6" s="707">
        <v>0.1</v>
      </c>
      <c r="K6" s="334">
        <v>0.1</v>
      </c>
      <c r="M6" s="713"/>
    </row>
    <row r="7" ht="21.5" customHeight="1" spans="1:13">
      <c r="A7" s="706" t="s">
        <v>6</v>
      </c>
      <c r="B7" s="683">
        <v>42</v>
      </c>
      <c r="C7" s="681">
        <v>42</v>
      </c>
      <c r="D7" s="683">
        <v>38</v>
      </c>
      <c r="E7" s="683">
        <v>41</v>
      </c>
      <c r="F7" s="683">
        <v>56</v>
      </c>
      <c r="G7" s="707">
        <v>3.54</v>
      </c>
      <c r="H7" s="707">
        <v>2.72</v>
      </c>
      <c r="I7" s="707">
        <v>2.3</v>
      </c>
      <c r="J7" s="707">
        <v>2.7</v>
      </c>
      <c r="K7" s="334">
        <v>3.9</v>
      </c>
      <c r="M7" s="713"/>
    </row>
    <row r="8" ht="21.5" customHeight="1" spans="1:18">
      <c r="A8" s="706" t="s">
        <v>7</v>
      </c>
      <c r="B8" s="683">
        <v>7</v>
      </c>
      <c r="C8" s="681">
        <v>10</v>
      </c>
      <c r="D8" s="683">
        <v>12</v>
      </c>
      <c r="E8" s="683">
        <v>4</v>
      </c>
      <c r="F8" s="683">
        <v>2</v>
      </c>
      <c r="G8" s="707">
        <v>0.59</v>
      </c>
      <c r="H8" s="707">
        <v>0.65</v>
      </c>
      <c r="I8" s="707">
        <v>0.7</v>
      </c>
      <c r="J8" s="707">
        <v>0.3</v>
      </c>
      <c r="K8" s="334">
        <v>0.1</v>
      </c>
      <c r="M8" s="713"/>
      <c r="R8" s="334" t="s">
        <v>8</v>
      </c>
    </row>
    <row r="9" ht="21.5" customHeight="1" spans="1:13">
      <c r="A9" s="706" t="s">
        <v>9</v>
      </c>
      <c r="B9" s="683">
        <v>8</v>
      </c>
      <c r="C9" s="681">
        <v>9</v>
      </c>
      <c r="D9" s="683">
        <v>8</v>
      </c>
      <c r="E9" s="683">
        <v>13</v>
      </c>
      <c r="F9" s="683">
        <v>11</v>
      </c>
      <c r="G9" s="707">
        <v>0.68</v>
      </c>
      <c r="H9" s="707">
        <v>0.58</v>
      </c>
      <c r="I9" s="707">
        <v>0.5</v>
      </c>
      <c r="J9" s="707">
        <v>0.8</v>
      </c>
      <c r="K9" s="334">
        <v>0.7</v>
      </c>
      <c r="M9" s="713"/>
    </row>
    <row r="10" ht="21.5" customHeight="1" spans="1:13">
      <c r="A10" s="706" t="s">
        <v>10</v>
      </c>
      <c r="B10" s="683"/>
      <c r="C10" s="681">
        <v>0</v>
      </c>
      <c r="D10" s="683">
        <v>1</v>
      </c>
      <c r="E10" s="683"/>
      <c r="F10" s="683"/>
      <c r="G10" s="707">
        <v>0</v>
      </c>
      <c r="H10" s="707"/>
      <c r="I10" s="709"/>
      <c r="J10" s="709"/>
      <c r="M10" s="713"/>
    </row>
    <row r="11" ht="21.5" customHeight="1" spans="1:13">
      <c r="A11" s="706" t="s">
        <v>11</v>
      </c>
      <c r="B11" s="683">
        <v>664</v>
      </c>
      <c r="C11" s="681">
        <v>966</v>
      </c>
      <c r="D11" s="683">
        <v>1059</v>
      </c>
      <c r="E11" s="683">
        <v>950</v>
      </c>
      <c r="F11" s="683">
        <v>595</v>
      </c>
      <c r="G11" s="707">
        <v>56.03</v>
      </c>
      <c r="H11" s="707">
        <v>62.48</v>
      </c>
      <c r="I11" s="707">
        <v>63.5</v>
      </c>
      <c r="J11" s="707">
        <v>61.8</v>
      </c>
      <c r="K11" s="334">
        <v>40.5</v>
      </c>
      <c r="M11" s="713"/>
    </row>
    <row r="12" ht="21.5" customHeight="1" spans="1:13">
      <c r="A12" s="706" t="s">
        <v>12</v>
      </c>
      <c r="B12" s="683">
        <v>146</v>
      </c>
      <c r="C12" s="681">
        <v>190</v>
      </c>
      <c r="D12" s="683">
        <v>262</v>
      </c>
      <c r="E12" s="683">
        <v>183</v>
      </c>
      <c r="F12" s="683">
        <v>343</v>
      </c>
      <c r="G12" s="707">
        <v>12.32</v>
      </c>
      <c r="H12" s="707">
        <v>12.29</v>
      </c>
      <c r="I12" s="707">
        <v>15.6</v>
      </c>
      <c r="J12" s="707">
        <v>11.9</v>
      </c>
      <c r="K12" s="334">
        <v>23.4</v>
      </c>
      <c r="M12" s="713"/>
    </row>
    <row r="13" ht="21.5" customHeight="1" spans="1:13">
      <c r="A13" s="706" t="s">
        <v>13</v>
      </c>
      <c r="B13" s="708"/>
      <c r="C13" s="681"/>
      <c r="D13" s="708">
        <v>8</v>
      </c>
      <c r="E13" s="708"/>
      <c r="F13" s="708"/>
      <c r="G13" s="709"/>
      <c r="H13" s="709"/>
      <c r="I13" s="709"/>
      <c r="J13" s="709"/>
      <c r="M13" s="713"/>
    </row>
    <row r="14" ht="21.5" customHeight="1" spans="1:13">
      <c r="A14" s="706" t="s">
        <v>14</v>
      </c>
      <c r="B14" s="708"/>
      <c r="C14" s="681"/>
      <c r="D14" s="708"/>
      <c r="E14" s="708"/>
      <c r="F14" s="708"/>
      <c r="G14" s="709"/>
      <c r="H14" s="709"/>
      <c r="I14" s="709"/>
      <c r="J14" s="709"/>
      <c r="M14" s="713"/>
    </row>
    <row r="15" ht="21.5" customHeight="1" spans="1:13">
      <c r="A15" s="706" t="s">
        <v>15</v>
      </c>
      <c r="B15" s="683">
        <v>316</v>
      </c>
      <c r="C15" s="681">
        <v>328</v>
      </c>
      <c r="D15" s="683">
        <v>288</v>
      </c>
      <c r="E15" s="683">
        <v>345</v>
      </c>
      <c r="F15" s="683">
        <v>459</v>
      </c>
      <c r="G15" s="707">
        <v>26.67</v>
      </c>
      <c r="H15" s="707">
        <v>21.1</v>
      </c>
      <c r="I15" s="707">
        <v>17.3</v>
      </c>
      <c r="J15" s="707">
        <v>22.4</v>
      </c>
      <c r="K15" s="334">
        <v>31.3</v>
      </c>
      <c r="M15" s="713"/>
    </row>
    <row r="16" ht="4.5" customHeight="1" spans="1:11">
      <c r="A16" s="710"/>
      <c r="B16" s="687"/>
      <c r="C16" s="687"/>
      <c r="D16" s="687"/>
      <c r="E16" s="687"/>
      <c r="F16" s="687"/>
      <c r="G16" s="711"/>
      <c r="H16" s="711"/>
      <c r="I16" s="711"/>
      <c r="J16" s="711"/>
      <c r="K16" s="711"/>
    </row>
    <row r="17" ht="15" customHeight="1" spans="1:13">
      <c r="A17" s="712" t="s">
        <v>16</v>
      </c>
      <c r="B17" s="712"/>
      <c r="C17" s="712"/>
      <c r="D17" s="712"/>
      <c r="E17" s="712"/>
      <c r="F17" s="712"/>
      <c r="G17" s="712"/>
      <c r="H17" s="712"/>
      <c r="I17" s="712"/>
      <c r="J17" s="712"/>
      <c r="K17" s="693"/>
      <c r="L17" s="693"/>
      <c r="M17" s="693"/>
    </row>
  </sheetData>
  <mergeCells count="5">
    <mergeCell ref="A1:J1"/>
    <mergeCell ref="A2:J2"/>
    <mergeCell ref="B3:F3"/>
    <mergeCell ref="G3:K3"/>
    <mergeCell ref="A17:J17"/>
  </mergeCells>
  <pageMargins left="0.75" right="0.71" top="0.83" bottom="0.83" header="0" footer="0"/>
  <pageSetup paperSize="9" pageOrder="overThenDown" orientation="portrait" horizontalDpi="600" verticalDpi="300"/>
  <headerFooter alignWithMargins="0" scaleWithDoc="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0"/>
  <sheetViews>
    <sheetView showZeros="0" zoomScale="115" zoomScaleNormal="115" workbookViewId="0">
      <selection activeCell="K16" sqref="K16"/>
    </sheetView>
  </sheetViews>
  <sheetFormatPr defaultColWidth="9" defaultRowHeight="10.5" outlineLevelCol="5"/>
  <cols>
    <col min="1" max="1" width="31.875" style="62" customWidth="1"/>
    <col min="2" max="5" width="9" style="62" customWidth="1"/>
    <col min="6" max="6" width="8" style="62" customWidth="1"/>
    <col min="7" max="7" width="9" style="62" customWidth="1"/>
    <col min="8" max="16384" width="9" style="62"/>
  </cols>
  <sheetData>
    <row r="1" s="369" customFormat="1" ht="21.6" customHeight="1" spans="1:6">
      <c r="A1" s="522" t="s">
        <v>111</v>
      </c>
      <c r="B1" s="522"/>
      <c r="C1" s="522"/>
      <c r="D1" s="522"/>
      <c r="E1" s="522"/>
      <c r="F1" s="388"/>
    </row>
    <row r="2" ht="14.1" customHeight="1" spans="1:6">
      <c r="A2" s="513"/>
      <c r="B2" s="513"/>
      <c r="C2" s="513"/>
      <c r="D2" s="513"/>
      <c r="E2" s="521"/>
      <c r="F2" s="521"/>
    </row>
    <row r="3" s="488" customFormat="1" ht="5.25" customHeight="1" spans="1:6">
      <c r="A3" s="257"/>
      <c r="B3" s="514"/>
      <c r="C3" s="514"/>
      <c r="D3" s="398"/>
      <c r="E3" s="523"/>
      <c r="F3" s="523"/>
    </row>
    <row r="4" s="487" customFormat="1" ht="21.6" customHeight="1" spans="1:6">
      <c r="A4" s="214" t="s">
        <v>43</v>
      </c>
      <c r="B4" s="259">
        <v>2014</v>
      </c>
      <c r="C4" s="259">
        <v>2015</v>
      </c>
      <c r="D4" s="260">
        <v>2016</v>
      </c>
      <c r="E4" s="260">
        <v>2017</v>
      </c>
      <c r="F4" s="260">
        <v>2018</v>
      </c>
    </row>
    <row r="5" s="489" customFormat="1" ht="21.6" customHeight="1" spans="1:6">
      <c r="A5" s="373" t="s">
        <v>112</v>
      </c>
      <c r="B5" s="304"/>
      <c r="C5" s="304"/>
      <c r="D5" s="304"/>
      <c r="E5" s="524">
        <v>97</v>
      </c>
      <c r="F5" s="524">
        <v>63</v>
      </c>
    </row>
    <row r="6" ht="21.6" customHeight="1" spans="1:6">
      <c r="A6" s="174" t="s">
        <v>113</v>
      </c>
      <c r="B6" s="307">
        <v>44</v>
      </c>
      <c r="C6" s="307">
        <v>31</v>
      </c>
      <c r="D6" s="307">
        <v>28</v>
      </c>
      <c r="E6" s="521">
        <v>32</v>
      </c>
      <c r="F6" s="521">
        <v>30</v>
      </c>
    </row>
    <row r="7" ht="21.6" customHeight="1" spans="1:6">
      <c r="A7" s="174" t="s">
        <v>114</v>
      </c>
      <c r="B7" s="307">
        <v>11</v>
      </c>
      <c r="C7" s="307">
        <v>8</v>
      </c>
      <c r="D7" s="307">
        <v>7</v>
      </c>
      <c r="E7" s="521">
        <v>9</v>
      </c>
      <c r="F7" s="521">
        <v>8</v>
      </c>
    </row>
    <row r="8" ht="21.6" customHeight="1" spans="1:6">
      <c r="A8" s="174" t="s">
        <v>115</v>
      </c>
      <c r="B8" s="307"/>
      <c r="C8" s="307"/>
      <c r="D8" s="307"/>
      <c r="E8" s="521">
        <v>3</v>
      </c>
      <c r="F8" s="521">
        <v>5</v>
      </c>
    </row>
    <row r="9" ht="21.6" customHeight="1" spans="1:6">
      <c r="A9" s="174" t="s">
        <v>114</v>
      </c>
      <c r="B9" s="307"/>
      <c r="C9" s="307"/>
      <c r="D9" s="307"/>
      <c r="E9" s="521">
        <v>1</v>
      </c>
      <c r="F9" s="521">
        <v>2</v>
      </c>
    </row>
    <row r="10" ht="21.6" customHeight="1" spans="1:6">
      <c r="A10" s="174" t="s">
        <v>116</v>
      </c>
      <c r="B10" s="307">
        <v>40</v>
      </c>
      <c r="C10" s="307">
        <v>40</v>
      </c>
      <c r="D10" s="307">
        <v>40</v>
      </c>
      <c r="E10" s="521">
        <v>39</v>
      </c>
      <c r="F10" s="521">
        <v>33</v>
      </c>
    </row>
    <row r="11" ht="21.6" customHeight="1" spans="1:6">
      <c r="A11" s="174" t="s">
        <v>117</v>
      </c>
      <c r="B11" s="307">
        <v>13</v>
      </c>
      <c r="C11" s="307">
        <v>13</v>
      </c>
      <c r="D11" s="307">
        <v>13</v>
      </c>
      <c r="E11" s="521">
        <v>13</v>
      </c>
      <c r="F11" s="525">
        <v>11</v>
      </c>
    </row>
    <row r="12" s="489" customFormat="1" ht="21.6" customHeight="1" spans="1:6">
      <c r="A12" s="373" t="s">
        <v>118</v>
      </c>
      <c r="B12" s="304"/>
      <c r="C12" s="304"/>
      <c r="D12" s="304"/>
      <c r="E12" s="524">
        <v>317</v>
      </c>
      <c r="F12" s="524">
        <v>414</v>
      </c>
    </row>
    <row r="13" ht="21.6" customHeight="1" spans="1:6">
      <c r="A13" s="174" t="s">
        <v>119</v>
      </c>
      <c r="B13" s="307">
        <v>396</v>
      </c>
      <c r="C13" s="307">
        <v>452</v>
      </c>
      <c r="D13" s="307">
        <v>403</v>
      </c>
      <c r="E13" s="521">
        <v>289</v>
      </c>
      <c r="F13" s="521">
        <v>408</v>
      </c>
    </row>
    <row r="14" ht="21.6" customHeight="1" spans="1:6">
      <c r="A14" s="174" t="s">
        <v>120</v>
      </c>
      <c r="B14" s="307">
        <v>16</v>
      </c>
      <c r="C14" s="307">
        <v>10</v>
      </c>
      <c r="D14" s="307">
        <v>25</v>
      </c>
      <c r="E14" s="521">
        <v>28</v>
      </c>
      <c r="F14" s="521">
        <v>6</v>
      </c>
    </row>
    <row r="15" s="489" customFormat="1" ht="21.6" customHeight="1" spans="1:6">
      <c r="A15" s="171" t="s">
        <v>121</v>
      </c>
      <c r="B15" s="304">
        <v>1</v>
      </c>
      <c r="C15" s="304">
        <v>1</v>
      </c>
      <c r="D15" s="304">
        <v>1</v>
      </c>
      <c r="E15" s="524">
        <v>1</v>
      </c>
      <c r="F15" s="524">
        <v>1</v>
      </c>
    </row>
    <row r="16" s="489" customFormat="1" ht="21.6" customHeight="1" spans="1:6">
      <c r="A16" s="171" t="s">
        <v>122</v>
      </c>
      <c r="B16" s="304">
        <v>11</v>
      </c>
      <c r="C16" s="304">
        <v>15</v>
      </c>
      <c r="D16" s="304">
        <v>5</v>
      </c>
      <c r="E16" s="524">
        <v>8</v>
      </c>
      <c r="F16" s="526">
        <v>8</v>
      </c>
    </row>
    <row r="17" s="489" customFormat="1" ht="21.6" customHeight="1" spans="1:6">
      <c r="A17" s="171" t="s">
        <v>123</v>
      </c>
      <c r="B17" s="527">
        <v>2.46</v>
      </c>
      <c r="C17" s="527">
        <v>4.26</v>
      </c>
      <c r="D17" s="527">
        <v>1.5</v>
      </c>
      <c r="E17" s="528">
        <v>2.46</v>
      </c>
      <c r="F17" s="526">
        <v>1.6</v>
      </c>
    </row>
    <row r="18" ht="4.5" customHeight="1" spans="1:6">
      <c r="A18" s="377"/>
      <c r="B18" s="378"/>
      <c r="C18" s="378"/>
      <c r="D18" s="378"/>
      <c r="E18" s="378"/>
      <c r="F18" s="378"/>
    </row>
    <row r="19" ht="1.5" customHeight="1"/>
    <row r="20" spans="1:4">
      <c r="A20" s="521" t="s">
        <v>90</v>
      </c>
      <c r="B20" s="521"/>
      <c r="C20" s="521"/>
      <c r="D20" s="521"/>
    </row>
  </sheetData>
  <mergeCells count="2">
    <mergeCell ref="A1:E1"/>
    <mergeCell ref="A2:D2"/>
  </mergeCells>
  <pageMargins left="0.75" right="0.709027777777778" top="0.829861111111111" bottom="0.829861111111111" header="0" footer="0"/>
  <pageSetup paperSize="9" pageOrder="overThenDown" orientation="portrait" verticalDpi="300"/>
  <headerFooter alignWithMargins="0"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3"/>
  <sheetViews>
    <sheetView showZeros="0" workbookViewId="0">
      <selection activeCell="K16" sqref="K16"/>
    </sheetView>
  </sheetViews>
  <sheetFormatPr defaultColWidth="9" defaultRowHeight="10.5" outlineLevelCol="3"/>
  <cols>
    <col min="1" max="1" width="18.5" style="62" customWidth="1"/>
    <col min="2" max="2" width="14.375" style="62" customWidth="1"/>
    <col min="3" max="3" width="12.375" style="62" customWidth="1"/>
    <col min="4" max="4" width="16.375" style="62" customWidth="1"/>
    <col min="5" max="5" width="5.5" style="62" customWidth="1"/>
    <col min="6" max="6" width="6.75" style="62" customWidth="1"/>
    <col min="7" max="7" width="9" style="62" customWidth="1"/>
    <col min="8" max="16384" width="9" style="62"/>
  </cols>
  <sheetData>
    <row r="1" s="369" customFormat="1" ht="18.95" customHeight="1" spans="1:4">
      <c r="A1" s="210" t="s">
        <v>124</v>
      </c>
      <c r="B1" s="210"/>
      <c r="C1" s="210"/>
      <c r="D1" s="210"/>
    </row>
    <row r="2" ht="13.15" customHeight="1" spans="1:4">
      <c r="A2" s="513"/>
      <c r="B2" s="513"/>
      <c r="C2" s="513"/>
      <c r="D2" s="513"/>
    </row>
    <row r="3" s="488" customFormat="1" ht="3.75" customHeight="1" spans="1:4">
      <c r="A3" s="257"/>
      <c r="B3" s="398"/>
      <c r="C3" s="398"/>
      <c r="D3" s="514"/>
    </row>
    <row r="4" ht="20.65" customHeight="1" spans="1:4">
      <c r="A4" s="194" t="s">
        <v>125</v>
      </c>
      <c r="B4" s="65" t="s">
        <v>126</v>
      </c>
      <c r="C4" s="515"/>
      <c r="D4" s="47" t="s">
        <v>127</v>
      </c>
    </row>
    <row r="5" ht="20.65" customHeight="1" spans="1:4">
      <c r="A5" s="516"/>
      <c r="B5" s="198" t="s">
        <v>128</v>
      </c>
      <c r="C5" s="517" t="s">
        <v>129</v>
      </c>
      <c r="D5" s="518" t="s">
        <v>130</v>
      </c>
    </row>
    <row r="6" s="489" customFormat="1" ht="21" customHeight="1" spans="1:4">
      <c r="A6" s="171" t="s">
        <v>37</v>
      </c>
      <c r="B6" s="519" t="s">
        <v>131</v>
      </c>
      <c r="C6" s="519" t="s">
        <v>132</v>
      </c>
      <c r="D6" s="519" t="s">
        <v>133</v>
      </c>
    </row>
    <row r="7" ht="21" customHeight="1" spans="1:4">
      <c r="A7" s="174" t="s">
        <v>134</v>
      </c>
      <c r="B7" s="519" t="s">
        <v>61</v>
      </c>
      <c r="C7" s="519" t="s">
        <v>61</v>
      </c>
      <c r="D7" s="519" t="s">
        <v>61</v>
      </c>
    </row>
    <row r="8" ht="21" customHeight="1" spans="1:4">
      <c r="A8" s="174" t="s">
        <v>135</v>
      </c>
      <c r="B8" s="519" t="s">
        <v>61</v>
      </c>
      <c r="C8" s="519" t="s">
        <v>61</v>
      </c>
      <c r="D8" s="519" t="s">
        <v>61</v>
      </c>
    </row>
    <row r="9" ht="21" customHeight="1" spans="1:4">
      <c r="A9" s="174" t="s">
        <v>136</v>
      </c>
      <c r="B9" s="519" t="s">
        <v>137</v>
      </c>
      <c r="C9" s="519" t="s">
        <v>61</v>
      </c>
      <c r="D9" s="519" t="s">
        <v>61</v>
      </c>
    </row>
    <row r="10" ht="21" customHeight="1" spans="1:4">
      <c r="A10" s="174" t="s">
        <v>138</v>
      </c>
      <c r="B10" s="519" t="s">
        <v>61</v>
      </c>
      <c r="C10" s="519" t="s">
        <v>61</v>
      </c>
      <c r="D10" s="519" t="s">
        <v>61</v>
      </c>
    </row>
    <row r="11" ht="21" customHeight="1" spans="1:4">
      <c r="A11" s="174" t="s">
        <v>139</v>
      </c>
      <c r="B11" s="519" t="s">
        <v>61</v>
      </c>
      <c r="C11" s="519" t="s">
        <v>61</v>
      </c>
      <c r="D11" s="519" t="s">
        <v>61</v>
      </c>
    </row>
    <row r="12" ht="21" customHeight="1" spans="1:4">
      <c r="A12" s="174" t="s">
        <v>140</v>
      </c>
      <c r="B12" s="519" t="s">
        <v>61</v>
      </c>
      <c r="C12" s="519" t="s">
        <v>61</v>
      </c>
      <c r="D12" s="519" t="s">
        <v>61</v>
      </c>
    </row>
    <row r="13" ht="21" customHeight="1" spans="1:4">
      <c r="A13" s="174" t="s">
        <v>141</v>
      </c>
      <c r="B13" s="519" t="s">
        <v>61</v>
      </c>
      <c r="C13" s="519" t="s">
        <v>61</v>
      </c>
      <c r="D13" s="519" t="s">
        <v>61</v>
      </c>
    </row>
    <row r="14" ht="21" customHeight="1" spans="1:4">
      <c r="A14" s="174" t="s">
        <v>142</v>
      </c>
      <c r="B14" s="519" t="s">
        <v>143</v>
      </c>
      <c r="C14" s="519" t="s">
        <v>61</v>
      </c>
      <c r="D14" s="519" t="s">
        <v>61</v>
      </c>
    </row>
    <row r="15" ht="21" customHeight="1" spans="1:4">
      <c r="A15" s="174" t="s">
        <v>144</v>
      </c>
      <c r="B15" s="519" t="s">
        <v>61</v>
      </c>
      <c r="C15" s="519" t="s">
        <v>61</v>
      </c>
      <c r="D15" s="519" t="s">
        <v>61</v>
      </c>
    </row>
    <row r="16" ht="21" customHeight="1" spans="1:4">
      <c r="A16" s="174" t="s">
        <v>145</v>
      </c>
      <c r="B16" s="519" t="s">
        <v>146</v>
      </c>
      <c r="C16" s="519" t="s">
        <v>143</v>
      </c>
      <c r="D16" s="519" t="s">
        <v>147</v>
      </c>
    </row>
    <row r="17" ht="21" customHeight="1" spans="1:4">
      <c r="A17" s="174" t="s">
        <v>148</v>
      </c>
      <c r="B17" s="519" t="s">
        <v>61</v>
      </c>
      <c r="C17" s="519" t="s">
        <v>61</v>
      </c>
      <c r="D17" s="519" t="s">
        <v>61</v>
      </c>
    </row>
    <row r="18" ht="21" customHeight="1" spans="1:4">
      <c r="A18" s="174" t="s">
        <v>149</v>
      </c>
      <c r="B18" s="519" t="s">
        <v>143</v>
      </c>
      <c r="C18" s="519" t="s">
        <v>61</v>
      </c>
      <c r="D18" s="519" t="s">
        <v>61</v>
      </c>
    </row>
    <row r="19" ht="21" customHeight="1" spans="1:4">
      <c r="A19" s="174" t="s">
        <v>150</v>
      </c>
      <c r="B19" s="519" t="s">
        <v>151</v>
      </c>
      <c r="C19" s="519" t="s">
        <v>143</v>
      </c>
      <c r="D19" s="519" t="s">
        <v>152</v>
      </c>
    </row>
    <row r="20" ht="21" customHeight="1" spans="1:4">
      <c r="A20" s="174" t="s">
        <v>153</v>
      </c>
      <c r="B20" s="519" t="s">
        <v>154</v>
      </c>
      <c r="C20" s="519" t="s">
        <v>155</v>
      </c>
      <c r="D20" s="519" t="s">
        <v>137</v>
      </c>
    </row>
    <row r="21" ht="4.5" customHeight="1" spans="1:4">
      <c r="A21" s="377"/>
      <c r="B21" s="378"/>
      <c r="C21" s="378"/>
      <c r="D21" s="520"/>
    </row>
    <row r="22" ht="1.5" customHeight="1"/>
    <row r="23" spans="1:4">
      <c r="A23" s="521" t="s">
        <v>90</v>
      </c>
      <c r="B23" s="521"/>
      <c r="C23" s="521"/>
      <c r="D23" s="521"/>
    </row>
  </sheetData>
  <mergeCells count="2">
    <mergeCell ref="A1:D1"/>
    <mergeCell ref="A2:D2"/>
  </mergeCells>
  <pageMargins left="0.75" right="0.709027777777778" top="0.829861111111111" bottom="0.829861111111111" header="0" footer="0"/>
  <pageSetup paperSize="9" pageOrder="overThenDown" orientation="portrait" verticalDpi="300"/>
  <headerFooter alignWithMargins="0" scaleWithDoc="0"/>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8"/>
  <sheetViews>
    <sheetView showZeros="0" zoomScale="115" zoomScaleNormal="115" workbookViewId="0">
      <selection activeCell="K16" sqref="K16"/>
    </sheetView>
  </sheetViews>
  <sheetFormatPr defaultColWidth="9" defaultRowHeight="10.5"/>
  <cols>
    <col min="1" max="1" width="19.75" style="62" customWidth="1"/>
    <col min="2" max="7" width="9" style="62" customWidth="1"/>
    <col min="8" max="8" width="0.25" style="62" customWidth="1"/>
    <col min="9" max="9" width="7.375" style="62" hidden="1" customWidth="1"/>
    <col min="10" max="13" width="7.375" style="62" customWidth="1"/>
    <col min="14" max="14" width="9" style="62" customWidth="1"/>
    <col min="15" max="16384" width="9" style="62"/>
  </cols>
  <sheetData>
    <row r="1" s="486" customFormat="1" ht="18.95" customHeight="1" spans="1:7">
      <c r="A1" s="491" t="s">
        <v>156</v>
      </c>
      <c r="B1" s="491"/>
      <c r="C1" s="491"/>
      <c r="D1" s="491"/>
      <c r="E1" s="491"/>
      <c r="F1" s="491"/>
      <c r="G1" s="491"/>
    </row>
    <row r="2" s="487" customFormat="1" ht="9" customHeight="1" spans="1:7">
      <c r="A2" s="492"/>
      <c r="B2" s="492"/>
      <c r="C2" s="492"/>
      <c r="D2" s="492"/>
      <c r="E2" s="492"/>
      <c r="F2" s="492"/>
      <c r="G2" s="492"/>
    </row>
    <row r="3" s="488" customFormat="1" ht="5.25" customHeight="1" spans="1:7">
      <c r="A3" s="493"/>
      <c r="B3" s="493"/>
      <c r="C3" s="493"/>
      <c r="D3" s="493"/>
      <c r="E3" s="493"/>
      <c r="F3" s="493"/>
      <c r="G3" s="493"/>
    </row>
    <row r="4" ht="13.5" customHeight="1" spans="1:7">
      <c r="A4" s="425" t="s">
        <v>66</v>
      </c>
      <c r="B4" s="426"/>
      <c r="C4" s="426"/>
      <c r="D4" s="494"/>
      <c r="E4" s="494"/>
      <c r="F4" s="494"/>
      <c r="G4" s="495"/>
    </row>
    <row r="5" ht="21.6" customHeight="1" spans="1:7">
      <c r="A5" s="496" t="s">
        <v>157</v>
      </c>
      <c r="B5" s="497" t="s">
        <v>94</v>
      </c>
      <c r="C5" s="498" t="s">
        <v>95</v>
      </c>
      <c r="D5" s="499"/>
      <c r="E5" s="499"/>
      <c r="F5" s="499"/>
      <c r="G5" s="499"/>
    </row>
    <row r="6" ht="21.6" customHeight="1" spans="1:7">
      <c r="A6" s="500"/>
      <c r="B6" s="501"/>
      <c r="C6" s="502"/>
      <c r="D6" s="502" t="s">
        <v>158</v>
      </c>
      <c r="E6" s="502" t="s">
        <v>159</v>
      </c>
      <c r="F6" s="501" t="s">
        <v>160</v>
      </c>
      <c r="G6" s="500" t="s">
        <v>161</v>
      </c>
    </row>
    <row r="7" s="489" customFormat="1" ht="21.6" customHeight="1" spans="1:7">
      <c r="A7" s="503" t="s">
        <v>162</v>
      </c>
      <c r="B7" s="504" t="s">
        <v>163</v>
      </c>
      <c r="C7" s="504" t="s">
        <v>164</v>
      </c>
      <c r="D7" s="504" t="s">
        <v>165</v>
      </c>
      <c r="E7" s="504" t="s">
        <v>143</v>
      </c>
      <c r="F7" s="504" t="s">
        <v>61</v>
      </c>
      <c r="G7" s="504" t="s">
        <v>61</v>
      </c>
    </row>
    <row r="8" ht="21.6" customHeight="1" spans="1:7">
      <c r="A8" s="505" t="s">
        <v>166</v>
      </c>
      <c r="B8" s="504" t="s">
        <v>61</v>
      </c>
      <c r="C8" s="504" t="s">
        <v>61</v>
      </c>
      <c r="D8" s="504" t="s">
        <v>61</v>
      </c>
      <c r="E8" s="504" t="s">
        <v>61</v>
      </c>
      <c r="F8" s="504" t="s">
        <v>61</v>
      </c>
      <c r="G8" s="504" t="s">
        <v>61</v>
      </c>
    </row>
    <row r="9" ht="21.6" customHeight="1" spans="1:7">
      <c r="A9" s="505" t="s">
        <v>167</v>
      </c>
      <c r="B9" s="504" t="s">
        <v>168</v>
      </c>
      <c r="C9" s="504" t="s">
        <v>168</v>
      </c>
      <c r="D9" s="504" t="s">
        <v>168</v>
      </c>
      <c r="E9" s="504" t="s">
        <v>61</v>
      </c>
      <c r="F9" s="504" t="s">
        <v>61</v>
      </c>
      <c r="G9" s="504" t="s">
        <v>61</v>
      </c>
    </row>
    <row r="10" ht="21.6" customHeight="1" spans="1:7">
      <c r="A10" s="505" t="s">
        <v>169</v>
      </c>
      <c r="B10" s="504" t="s">
        <v>170</v>
      </c>
      <c r="C10" s="504" t="s">
        <v>170</v>
      </c>
      <c r="D10" s="504" t="s">
        <v>170</v>
      </c>
      <c r="E10" s="504" t="s">
        <v>61</v>
      </c>
      <c r="F10" s="504" t="s">
        <v>61</v>
      </c>
      <c r="G10" s="504" t="s">
        <v>61</v>
      </c>
    </row>
    <row r="11" ht="21.6" customHeight="1" spans="1:7">
      <c r="A11" s="505" t="s">
        <v>171</v>
      </c>
      <c r="B11" s="504" t="s">
        <v>172</v>
      </c>
      <c r="C11" s="504" t="s">
        <v>172</v>
      </c>
      <c r="D11" s="504" t="s">
        <v>173</v>
      </c>
      <c r="E11" s="504" t="s">
        <v>143</v>
      </c>
      <c r="F11" s="504" t="s">
        <v>61</v>
      </c>
      <c r="G11" s="504" t="s">
        <v>61</v>
      </c>
    </row>
    <row r="12" ht="21.6" customHeight="1" spans="1:7">
      <c r="A12" s="505" t="s">
        <v>174</v>
      </c>
      <c r="B12" s="504" t="s">
        <v>175</v>
      </c>
      <c r="C12" s="504" t="s">
        <v>175</v>
      </c>
      <c r="D12" s="504" t="s">
        <v>175</v>
      </c>
      <c r="E12" s="504" t="s">
        <v>61</v>
      </c>
      <c r="F12" s="504" t="s">
        <v>61</v>
      </c>
      <c r="G12" s="504" t="s">
        <v>61</v>
      </c>
    </row>
    <row r="13" ht="21.6" customHeight="1" spans="1:7">
      <c r="A13" s="505" t="s">
        <v>176</v>
      </c>
      <c r="B13" s="504" t="s">
        <v>177</v>
      </c>
      <c r="C13" s="504" t="s">
        <v>178</v>
      </c>
      <c r="D13" s="504" t="s">
        <v>178</v>
      </c>
      <c r="E13" s="504" t="s">
        <v>61</v>
      </c>
      <c r="F13" s="504" t="s">
        <v>61</v>
      </c>
      <c r="G13" s="504" t="s">
        <v>61</v>
      </c>
    </row>
    <row r="14" ht="21.6" customHeight="1" spans="1:7">
      <c r="A14" s="505" t="s">
        <v>179</v>
      </c>
      <c r="B14" s="504" t="s">
        <v>61</v>
      </c>
      <c r="C14" s="504" t="s">
        <v>61</v>
      </c>
      <c r="D14" s="504" t="s">
        <v>61</v>
      </c>
      <c r="E14" s="504" t="s">
        <v>61</v>
      </c>
      <c r="F14" s="504" t="s">
        <v>61</v>
      </c>
      <c r="G14" s="504" t="s">
        <v>61</v>
      </c>
    </row>
    <row r="15" ht="21.6" customHeight="1" spans="1:7">
      <c r="A15" s="505" t="s">
        <v>180</v>
      </c>
      <c r="B15" s="504" t="s">
        <v>147</v>
      </c>
      <c r="C15" s="504" t="s">
        <v>147</v>
      </c>
      <c r="D15" s="504" t="s">
        <v>147</v>
      </c>
      <c r="E15" s="504" t="s">
        <v>61</v>
      </c>
      <c r="F15" s="504" t="s">
        <v>61</v>
      </c>
      <c r="G15" s="504" t="s">
        <v>61</v>
      </c>
    </row>
    <row r="16" ht="21.6" customHeight="1" spans="1:7">
      <c r="A16" s="505" t="s">
        <v>181</v>
      </c>
      <c r="B16" s="504" t="s">
        <v>143</v>
      </c>
      <c r="C16" s="504" t="s">
        <v>143</v>
      </c>
      <c r="D16" s="504" t="s">
        <v>143</v>
      </c>
      <c r="E16" s="504" t="s">
        <v>61</v>
      </c>
      <c r="F16" s="504" t="s">
        <v>61</v>
      </c>
      <c r="G16" s="504" t="s">
        <v>61</v>
      </c>
    </row>
    <row r="17" ht="21.6" customHeight="1" spans="1:7">
      <c r="A17" s="505" t="s">
        <v>182</v>
      </c>
      <c r="B17" s="504" t="s">
        <v>61</v>
      </c>
      <c r="C17" s="504" t="s">
        <v>61</v>
      </c>
      <c r="D17" s="504" t="s">
        <v>61</v>
      </c>
      <c r="E17" s="504" t="s">
        <v>61</v>
      </c>
      <c r="F17" s="504" t="s">
        <v>61</v>
      </c>
      <c r="G17" s="504" t="s">
        <v>61</v>
      </c>
    </row>
    <row r="18" ht="4.5" customHeight="1" spans="1:7">
      <c r="A18" s="506"/>
      <c r="B18" s="507"/>
      <c r="C18" s="507"/>
      <c r="D18" s="507"/>
      <c r="E18" s="507"/>
      <c r="F18" s="378"/>
      <c r="G18" s="507"/>
    </row>
    <row r="19" ht="4.5" customHeight="1" spans="1:7">
      <c r="A19" s="508"/>
      <c r="B19" s="509"/>
      <c r="C19" s="509"/>
      <c r="D19" s="509"/>
      <c r="E19" s="509"/>
      <c r="F19" s="510"/>
      <c r="G19" s="509"/>
    </row>
    <row r="20" s="490" customFormat="1" customHeight="1" spans="1:7">
      <c r="A20" s="511" t="s">
        <v>183</v>
      </c>
      <c r="B20" s="511"/>
      <c r="C20" s="511"/>
      <c r="D20" s="511"/>
      <c r="E20" s="511"/>
      <c r="F20" s="511"/>
      <c r="G20" s="511"/>
    </row>
    <row r="21" s="490" customFormat="1" ht="12.95" customHeight="1" spans="1:7">
      <c r="A21" s="512" t="s">
        <v>184</v>
      </c>
      <c r="B21" s="512"/>
      <c r="C21" s="512"/>
      <c r="D21" s="512"/>
      <c r="E21" s="512"/>
      <c r="F21" s="512"/>
      <c r="G21" s="512"/>
    </row>
    <row r="22" ht="12.95" customHeight="1"/>
    <row r="28" spans="17:17">
      <c r="Q28" s="62" t="s">
        <v>185</v>
      </c>
    </row>
  </sheetData>
  <mergeCells count="7">
    <mergeCell ref="A1:G1"/>
    <mergeCell ref="A2:G2"/>
    <mergeCell ref="A20:G20"/>
    <mergeCell ref="A21:G21"/>
    <mergeCell ref="A5:A6"/>
    <mergeCell ref="B5:B6"/>
    <mergeCell ref="C5:C6"/>
  </mergeCells>
  <pageMargins left="0.75" right="0.709027777777778" top="0.829861111111111" bottom="0.829861111111111" header="0" footer="0"/>
  <pageSetup paperSize="9" pageOrder="overThenDown" orientation="portrait" verticalDpi="300"/>
  <headerFooter alignWithMargins="0" scaleWithDoc="0"/>
  <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showZeros="0" workbookViewId="0">
      <selection activeCell="K16" sqref="K16"/>
    </sheetView>
  </sheetViews>
  <sheetFormatPr defaultColWidth="9" defaultRowHeight="14.25" outlineLevelCol="7"/>
  <cols>
    <col min="1" max="1" width="14.75" style="446" customWidth="1"/>
    <col min="2" max="2" width="9.625" style="446" customWidth="1"/>
    <col min="3" max="8" width="9.5" style="446" customWidth="1"/>
    <col min="9" max="9" width="0.25" style="446" customWidth="1"/>
    <col min="10" max="10" width="9" style="446" hidden="1" customWidth="1"/>
    <col min="11" max="11" width="9" style="446" customWidth="1"/>
    <col min="12" max="16384" width="9" style="446"/>
  </cols>
  <sheetData>
    <row r="1" s="465" customFormat="1" ht="18.95" customHeight="1" spans="1:8">
      <c r="A1" s="468" t="s">
        <v>186</v>
      </c>
      <c r="B1" s="468"/>
      <c r="C1" s="468"/>
      <c r="D1" s="468"/>
      <c r="E1" s="468"/>
      <c r="F1" s="468"/>
      <c r="G1" s="468"/>
      <c r="H1" s="468"/>
    </row>
    <row r="2" ht="9.4" customHeight="1" spans="1:8">
      <c r="A2" s="469"/>
      <c r="B2" s="469"/>
      <c r="C2" s="469"/>
      <c r="D2" s="469"/>
      <c r="E2" s="469"/>
      <c r="F2" s="469"/>
      <c r="G2" s="469"/>
      <c r="H2" s="469"/>
    </row>
    <row r="3" s="466" customFormat="1" ht="3.75" customHeight="1" spans="1:8">
      <c r="A3" s="470"/>
      <c r="B3" s="470"/>
      <c r="C3" s="470"/>
      <c r="D3" s="470"/>
      <c r="E3" s="470"/>
      <c r="F3" s="470"/>
      <c r="G3" s="470"/>
      <c r="H3" s="470"/>
    </row>
    <row r="4" ht="13.5" customHeight="1" spans="1:8">
      <c r="A4" s="425" t="s">
        <v>187</v>
      </c>
      <c r="B4" s="426"/>
      <c r="C4" s="426"/>
      <c r="D4" s="426"/>
      <c r="E4" s="426"/>
      <c r="F4" s="426"/>
      <c r="G4" s="426"/>
      <c r="H4" s="427"/>
    </row>
    <row r="5" ht="20.85" customHeight="1" spans="1:8">
      <c r="A5" s="471" t="s">
        <v>157</v>
      </c>
      <c r="B5" s="472" t="s">
        <v>94</v>
      </c>
      <c r="C5" s="473" t="s">
        <v>95</v>
      </c>
      <c r="D5" s="474"/>
      <c r="E5" s="474"/>
      <c r="F5" s="474"/>
      <c r="G5" s="474"/>
      <c r="H5" s="474"/>
    </row>
    <row r="6" ht="20.85" customHeight="1" spans="1:8">
      <c r="A6" s="475"/>
      <c r="B6" s="476"/>
      <c r="C6" s="476"/>
      <c r="D6" s="477" t="s">
        <v>188</v>
      </c>
      <c r="E6" s="477" t="s">
        <v>97</v>
      </c>
      <c r="F6" s="477" t="s">
        <v>159</v>
      </c>
      <c r="G6" s="478" t="s">
        <v>160</v>
      </c>
      <c r="H6" s="479" t="s">
        <v>161</v>
      </c>
    </row>
    <row r="7" s="444" customFormat="1" ht="26.45" customHeight="1" spans="1:8">
      <c r="A7" s="460" t="s">
        <v>189</v>
      </c>
      <c r="B7" s="304">
        <v>3329</v>
      </c>
      <c r="C7" s="304">
        <v>3272</v>
      </c>
      <c r="D7" s="304">
        <v>1352</v>
      </c>
      <c r="E7" s="304">
        <v>1483</v>
      </c>
      <c r="F7" s="304">
        <v>48</v>
      </c>
      <c r="G7" s="304">
        <v>342</v>
      </c>
      <c r="H7" s="304">
        <f>C7-D7-E7-F7-G7</f>
        <v>47</v>
      </c>
    </row>
    <row r="8" ht="26.45" customHeight="1" spans="1:8">
      <c r="A8" s="480" t="s">
        <v>190</v>
      </c>
      <c r="B8" s="307">
        <v>448</v>
      </c>
      <c r="C8" s="307">
        <v>447</v>
      </c>
      <c r="D8" s="307">
        <v>243</v>
      </c>
      <c r="E8" s="307">
        <v>162</v>
      </c>
      <c r="F8" s="307">
        <v>1</v>
      </c>
      <c r="G8" s="307">
        <v>36</v>
      </c>
      <c r="H8" s="307">
        <f>C8-D8-E8-F8-G8</f>
        <v>5</v>
      </c>
    </row>
    <row r="9" ht="26.45" customHeight="1" spans="1:8">
      <c r="A9" s="480" t="s">
        <v>191</v>
      </c>
      <c r="B9" s="307">
        <v>11</v>
      </c>
      <c r="C9" s="307">
        <v>11</v>
      </c>
      <c r="D9" s="307">
        <v>5</v>
      </c>
      <c r="E9" s="307">
        <v>4</v>
      </c>
      <c r="F9" s="307">
        <v>1</v>
      </c>
      <c r="G9" s="307">
        <v>1</v>
      </c>
      <c r="H9" s="307"/>
    </row>
    <row r="10" ht="26.45" customHeight="1" spans="1:8">
      <c r="A10" s="480" t="s">
        <v>192</v>
      </c>
      <c r="B10" s="307">
        <v>262</v>
      </c>
      <c r="C10" s="307">
        <v>262</v>
      </c>
      <c r="D10" s="307">
        <v>31</v>
      </c>
      <c r="E10" s="307">
        <v>172</v>
      </c>
      <c r="F10" s="307">
        <v>10</v>
      </c>
      <c r="G10" s="307">
        <v>22</v>
      </c>
      <c r="H10" s="307">
        <v>27</v>
      </c>
    </row>
    <row r="11" ht="26.45" customHeight="1" spans="1:8">
      <c r="A11" s="480" t="s">
        <v>193</v>
      </c>
      <c r="B11" s="308">
        <v>6</v>
      </c>
      <c r="C11" s="308">
        <v>5</v>
      </c>
      <c r="D11" s="307">
        <v>1</v>
      </c>
      <c r="E11" s="307">
        <v>3</v>
      </c>
      <c r="F11" s="307"/>
      <c r="G11" s="307"/>
      <c r="H11" s="307">
        <v>1</v>
      </c>
    </row>
    <row r="12" ht="26.45" customHeight="1" spans="1:8">
      <c r="A12" s="480" t="s">
        <v>194</v>
      </c>
      <c r="B12" s="307">
        <v>13</v>
      </c>
      <c r="C12" s="307">
        <v>13</v>
      </c>
      <c r="D12" s="307">
        <v>6</v>
      </c>
      <c r="E12" s="307">
        <v>5</v>
      </c>
      <c r="F12" s="307"/>
      <c r="G12" s="307"/>
      <c r="H12" s="307">
        <v>2</v>
      </c>
    </row>
    <row r="13" ht="26.45" customHeight="1" spans="1:8">
      <c r="A13" s="480" t="s">
        <v>195</v>
      </c>
      <c r="B13" s="308"/>
      <c r="C13" s="308"/>
      <c r="D13" s="307"/>
      <c r="E13" s="307"/>
      <c r="F13" s="307"/>
      <c r="G13" s="307"/>
      <c r="H13" s="307"/>
    </row>
    <row r="14" ht="26.45" customHeight="1" spans="1:8">
      <c r="A14" s="480" t="s">
        <v>196</v>
      </c>
      <c r="B14" s="308"/>
      <c r="C14" s="308"/>
      <c r="D14" s="307"/>
      <c r="E14" s="307"/>
      <c r="F14" s="307"/>
      <c r="G14" s="307"/>
      <c r="H14" s="307"/>
    </row>
    <row r="15" ht="26.45" customHeight="1" spans="1:8">
      <c r="A15" s="480" t="s">
        <v>197</v>
      </c>
      <c r="B15" s="307">
        <v>24</v>
      </c>
      <c r="C15" s="307">
        <v>22</v>
      </c>
      <c r="D15" s="307">
        <v>12</v>
      </c>
      <c r="E15" s="307">
        <v>9</v>
      </c>
      <c r="F15" s="307"/>
      <c r="G15" s="307"/>
      <c r="H15" s="307">
        <v>1</v>
      </c>
    </row>
    <row r="16" ht="26.45" customHeight="1" spans="1:8">
      <c r="A16" s="480" t="s">
        <v>198</v>
      </c>
      <c r="B16" s="307">
        <v>12</v>
      </c>
      <c r="C16" s="307">
        <v>11</v>
      </c>
      <c r="D16" s="307"/>
      <c r="E16" s="307"/>
      <c r="F16" s="307"/>
      <c r="G16" s="307"/>
      <c r="H16" s="307">
        <v>11</v>
      </c>
    </row>
    <row r="17" ht="26.45" customHeight="1" spans="1:8">
      <c r="A17" s="480" t="s">
        <v>153</v>
      </c>
      <c r="B17" s="307">
        <f t="shared" ref="B17:H17" si="0">B7-B8-B9-B10-B11-B12-B13-B14-B15-B16</f>
        <v>2553</v>
      </c>
      <c r="C17" s="307">
        <f t="shared" si="0"/>
        <v>2501</v>
      </c>
      <c r="D17" s="307">
        <f t="shared" si="0"/>
        <v>1054</v>
      </c>
      <c r="E17" s="307">
        <f t="shared" si="0"/>
        <v>1128</v>
      </c>
      <c r="F17" s="307">
        <f t="shared" si="0"/>
        <v>36</v>
      </c>
      <c r="G17" s="307">
        <f t="shared" si="0"/>
        <v>283</v>
      </c>
      <c r="H17" s="307">
        <f t="shared" si="0"/>
        <v>0</v>
      </c>
    </row>
    <row r="18" ht="4.5" customHeight="1" spans="1:8">
      <c r="A18" s="481"/>
      <c r="B18" s="482"/>
      <c r="C18" s="482"/>
      <c r="D18" s="482"/>
      <c r="E18" s="482"/>
      <c r="F18" s="482"/>
      <c r="G18" s="482"/>
      <c r="H18" s="482"/>
    </row>
    <row r="19" s="467" customFormat="1" customHeight="1" spans="1:8">
      <c r="A19" s="483" t="s">
        <v>199</v>
      </c>
      <c r="B19" s="484"/>
      <c r="C19" s="484"/>
      <c r="D19" s="484"/>
      <c r="E19" s="484"/>
      <c r="F19" s="484"/>
      <c r="G19" s="484"/>
      <c r="H19" s="484"/>
    </row>
    <row r="20" s="467" customFormat="1" customHeight="1" spans="1:8">
      <c r="A20" s="485" t="s">
        <v>184</v>
      </c>
      <c r="B20" s="484"/>
      <c r="C20" s="484"/>
      <c r="D20" s="484"/>
      <c r="E20" s="484"/>
      <c r="F20" s="484"/>
      <c r="G20" s="484"/>
      <c r="H20" s="484"/>
    </row>
    <row r="21" customHeight="1"/>
    <row r="22" customHeight="1"/>
  </sheetData>
  <mergeCells count="3">
    <mergeCell ref="A1:H1"/>
    <mergeCell ref="A2:H2"/>
    <mergeCell ref="A5:A6"/>
  </mergeCells>
  <pageMargins left="0.75" right="0.709027777777778" top="0.829861111111111" bottom="0.829861111111111" header="0" footer="0"/>
  <pageSetup paperSize="9" pageOrder="overThenDown" orientation="portrait" verticalDpi="300"/>
  <headerFooter alignWithMargins="0" scaleWithDoc="0"/>
  <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7"/>
  <sheetViews>
    <sheetView showZeros="0" workbookViewId="0">
      <selection activeCell="K16" sqref="K16"/>
    </sheetView>
  </sheetViews>
  <sheetFormatPr defaultColWidth="9" defaultRowHeight="14.25" outlineLevelCol="7"/>
  <cols>
    <col min="1" max="1" width="16.75" style="446" customWidth="1"/>
    <col min="2" max="2" width="9.25" style="446" customWidth="1"/>
    <col min="3" max="3" width="9.125" style="446" customWidth="1"/>
    <col min="4" max="8" width="9.25" style="446" customWidth="1"/>
    <col min="9" max="9" width="0.25" style="446" customWidth="1"/>
    <col min="10" max="10" width="9" style="446" hidden="1" customWidth="1"/>
    <col min="11" max="11" width="9" style="446" customWidth="1"/>
    <col min="12" max="16384" width="9" style="446"/>
  </cols>
  <sheetData>
    <row r="1" s="443" customFormat="1" ht="18.95" customHeight="1" spans="1:8">
      <c r="A1" s="447" t="s">
        <v>200</v>
      </c>
      <c r="B1" s="448"/>
      <c r="C1" s="448"/>
      <c r="D1" s="448"/>
      <c r="E1" s="448"/>
      <c r="F1" s="448"/>
      <c r="G1" s="448"/>
      <c r="H1" s="448"/>
    </row>
    <row r="2" ht="13.5" customHeight="1" spans="1:8">
      <c r="A2" s="425" t="s">
        <v>187</v>
      </c>
      <c r="B2" s="449"/>
      <c r="C2" s="450"/>
      <c r="D2" s="450"/>
      <c r="E2" s="449"/>
      <c r="F2" s="449"/>
      <c r="G2" s="449"/>
      <c r="H2" s="427"/>
    </row>
    <row r="3" ht="21.75" customHeight="1" spans="1:8">
      <c r="A3" s="451" t="s">
        <v>157</v>
      </c>
      <c r="B3" s="452" t="s">
        <v>94</v>
      </c>
      <c r="C3" s="453" t="s">
        <v>201</v>
      </c>
      <c r="D3" s="454"/>
      <c r="E3" s="454"/>
      <c r="F3" s="454"/>
      <c r="G3" s="454"/>
      <c r="H3" s="454"/>
    </row>
    <row r="4" ht="21.75" customHeight="1" spans="1:8">
      <c r="A4" s="455"/>
      <c r="B4" s="456"/>
      <c r="C4" s="456"/>
      <c r="D4" s="457" t="s">
        <v>96</v>
      </c>
      <c r="E4" s="457" t="s">
        <v>158</v>
      </c>
      <c r="F4" s="457" t="s">
        <v>159</v>
      </c>
      <c r="G4" s="458" t="s">
        <v>160</v>
      </c>
      <c r="H4" s="459" t="s">
        <v>161</v>
      </c>
    </row>
    <row r="5" s="444" customFormat="1" ht="30.2" customHeight="1" spans="1:8">
      <c r="A5" s="460" t="s">
        <v>189</v>
      </c>
      <c r="B5" s="304">
        <v>2011</v>
      </c>
      <c r="C5" s="304">
        <v>1882</v>
      </c>
      <c r="D5" s="304">
        <v>608</v>
      </c>
      <c r="E5" s="304">
        <v>962</v>
      </c>
      <c r="F5" s="304">
        <v>34</v>
      </c>
      <c r="G5" s="304">
        <v>259</v>
      </c>
      <c r="H5" s="304">
        <f t="shared" ref="H5:H13" si="0">C5-D5-E5-F5-G5</f>
        <v>19</v>
      </c>
    </row>
    <row r="6" ht="30.2" customHeight="1" spans="1:8">
      <c r="A6" s="461" t="s">
        <v>202</v>
      </c>
      <c r="B6" s="307">
        <v>249</v>
      </c>
      <c r="C6" s="307">
        <v>239</v>
      </c>
      <c r="D6" s="307">
        <v>106</v>
      </c>
      <c r="E6" s="307">
        <v>98</v>
      </c>
      <c r="F6" s="307">
        <v>2</v>
      </c>
      <c r="G6" s="307">
        <v>30</v>
      </c>
      <c r="H6" s="304">
        <f t="shared" si="0"/>
        <v>3</v>
      </c>
    </row>
    <row r="7" ht="30.2" customHeight="1" spans="1:8">
      <c r="A7" s="461" t="s">
        <v>203</v>
      </c>
      <c r="B7" s="307">
        <f>604+1</f>
        <v>605</v>
      </c>
      <c r="C7" s="307">
        <f>585+2</f>
        <v>587</v>
      </c>
      <c r="D7" s="307">
        <f>36+1</f>
        <v>37</v>
      </c>
      <c r="E7" s="307">
        <v>467</v>
      </c>
      <c r="F7" s="307">
        <v>21</v>
      </c>
      <c r="G7" s="307">
        <f>52+1</f>
        <v>53</v>
      </c>
      <c r="H7" s="304">
        <f t="shared" si="0"/>
        <v>9</v>
      </c>
    </row>
    <row r="8" ht="30.2" customHeight="1" spans="1:8">
      <c r="A8" s="461" t="s">
        <v>204</v>
      </c>
      <c r="B8" s="307">
        <v>403</v>
      </c>
      <c r="C8" s="307">
        <v>402</v>
      </c>
      <c r="D8" s="307">
        <v>209</v>
      </c>
      <c r="E8" s="307">
        <v>93</v>
      </c>
      <c r="F8" s="307"/>
      <c r="G8" s="307">
        <v>99</v>
      </c>
      <c r="H8" s="304">
        <f t="shared" si="0"/>
        <v>1</v>
      </c>
    </row>
    <row r="9" ht="30.2" customHeight="1" spans="1:8">
      <c r="A9" s="461" t="s">
        <v>205</v>
      </c>
      <c r="B9" s="307">
        <f>84+261</f>
        <v>345</v>
      </c>
      <c r="C9" s="307">
        <f>88+264</f>
        <v>352</v>
      </c>
      <c r="D9" s="307">
        <f>51+105</f>
        <v>156</v>
      </c>
      <c r="E9" s="307">
        <f>28+131</f>
        <v>159</v>
      </c>
      <c r="F9" s="307">
        <v>3</v>
      </c>
      <c r="G9" s="307">
        <f>21+8</f>
        <v>29</v>
      </c>
      <c r="H9" s="304">
        <f t="shared" si="0"/>
        <v>5</v>
      </c>
    </row>
    <row r="10" ht="30.2" customHeight="1" spans="1:8">
      <c r="A10" s="461" t="s">
        <v>206</v>
      </c>
      <c r="B10" s="307">
        <v>34</v>
      </c>
      <c r="C10" s="307">
        <v>35</v>
      </c>
      <c r="D10" s="307">
        <v>11</v>
      </c>
      <c r="E10" s="307">
        <v>19</v>
      </c>
      <c r="F10" s="307">
        <v>1</v>
      </c>
      <c r="G10" s="307">
        <v>4</v>
      </c>
      <c r="H10" s="304">
        <f t="shared" si="0"/>
        <v>0</v>
      </c>
    </row>
    <row r="11" ht="30.2" customHeight="1" spans="1:8">
      <c r="A11" s="461" t="s">
        <v>207</v>
      </c>
      <c r="B11" s="307">
        <v>40</v>
      </c>
      <c r="C11" s="307">
        <v>35</v>
      </c>
      <c r="D11" s="307">
        <v>13</v>
      </c>
      <c r="E11" s="307">
        <v>14</v>
      </c>
      <c r="F11" s="307">
        <v>3</v>
      </c>
      <c r="G11" s="307">
        <v>4</v>
      </c>
      <c r="H11" s="304">
        <f t="shared" si="0"/>
        <v>1</v>
      </c>
    </row>
    <row r="12" ht="30.2" customHeight="1" spans="1:8">
      <c r="A12" s="461" t="s">
        <v>208</v>
      </c>
      <c r="B12" s="308">
        <v>4</v>
      </c>
      <c r="C12" s="308">
        <v>4</v>
      </c>
      <c r="D12" s="307">
        <v>3</v>
      </c>
      <c r="E12" s="307">
        <v>1</v>
      </c>
      <c r="F12" s="307"/>
      <c r="G12" s="307"/>
      <c r="H12" s="304">
        <f t="shared" si="0"/>
        <v>0</v>
      </c>
    </row>
    <row r="13" ht="30.2" customHeight="1" spans="1:8">
      <c r="A13" s="461" t="s">
        <v>209</v>
      </c>
      <c r="B13" s="308">
        <v>0</v>
      </c>
      <c r="C13" s="308"/>
      <c r="D13" s="307"/>
      <c r="E13" s="307"/>
      <c r="F13" s="307"/>
      <c r="G13" s="307"/>
      <c r="H13" s="304">
        <f t="shared" si="0"/>
        <v>0</v>
      </c>
    </row>
    <row r="14" ht="30.2" customHeight="1" spans="1:8">
      <c r="A14" s="461" t="s">
        <v>210</v>
      </c>
      <c r="B14" s="307">
        <f t="shared" ref="B14:H14" si="1">B5-B6-B7-B8-B9-B10-B11-B12-B13</f>
        <v>331</v>
      </c>
      <c r="C14" s="307">
        <f t="shared" si="1"/>
        <v>228</v>
      </c>
      <c r="D14" s="307">
        <f t="shared" si="1"/>
        <v>73</v>
      </c>
      <c r="E14" s="307">
        <f t="shared" si="1"/>
        <v>111</v>
      </c>
      <c r="F14" s="307">
        <f t="shared" si="1"/>
        <v>4</v>
      </c>
      <c r="G14" s="307">
        <f t="shared" si="1"/>
        <v>40</v>
      </c>
      <c r="H14" s="307">
        <f t="shared" si="1"/>
        <v>0</v>
      </c>
    </row>
    <row r="15" ht="4.5" customHeight="1" spans="1:8">
      <c r="A15" s="462"/>
      <c r="B15" s="463"/>
      <c r="C15" s="463"/>
      <c r="D15" s="463"/>
      <c r="E15" s="463"/>
      <c r="F15" s="463"/>
      <c r="G15" s="463"/>
      <c r="H15" s="463"/>
    </row>
    <row r="16" ht="1.5" customHeight="1"/>
    <row r="17" s="445" customFormat="1" ht="11.25" spans="1:8">
      <c r="A17" s="464" t="s">
        <v>90</v>
      </c>
      <c r="B17" s="464"/>
      <c r="C17" s="464"/>
      <c r="D17" s="464"/>
      <c r="E17" s="464"/>
      <c r="F17" s="464"/>
      <c r="G17" s="464"/>
      <c r="H17" s="464"/>
    </row>
  </sheetData>
  <mergeCells count="2">
    <mergeCell ref="A1:H1"/>
    <mergeCell ref="A3:A4"/>
  </mergeCells>
  <pageMargins left="0.75" right="0.709027777777778" top="0.829861111111111" bottom="0.829861111111111" header="0" footer="0"/>
  <pageSetup paperSize="9" pageOrder="overThenDown" orientation="portrait" verticalDpi="300"/>
  <headerFooter alignWithMargins="0" scaleWithDoc="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showZeros="0" workbookViewId="0">
      <selection activeCell="K16" sqref="K16"/>
    </sheetView>
  </sheetViews>
  <sheetFormatPr defaultColWidth="9" defaultRowHeight="14.25" outlineLevelCol="6"/>
  <cols>
    <col min="1" max="1" width="11.75" style="274" customWidth="1"/>
    <col min="2" max="2" width="11.625" style="274" customWidth="1"/>
    <col min="3" max="3" width="11.5" style="274" customWidth="1"/>
    <col min="4" max="7" width="11.625" style="274" customWidth="1"/>
    <col min="8" max="8" width="0.25" style="274" customWidth="1"/>
    <col min="9" max="9" width="9" style="274" hidden="1" customWidth="1"/>
    <col min="10" max="10" width="9" style="274" customWidth="1"/>
    <col min="11" max="16384" width="9" style="274"/>
  </cols>
  <sheetData>
    <row r="1" s="273" customFormat="1" ht="18.95" customHeight="1" spans="1:7">
      <c r="A1" s="422" t="s">
        <v>211</v>
      </c>
      <c r="B1" s="422"/>
      <c r="C1" s="422"/>
      <c r="D1" s="422"/>
      <c r="E1" s="422"/>
      <c r="F1" s="422"/>
      <c r="G1" s="422"/>
    </row>
    <row r="2" ht="9.75" customHeight="1" spans="1:7">
      <c r="A2" s="423"/>
      <c r="B2" s="423"/>
      <c r="C2" s="423"/>
      <c r="D2" s="423"/>
      <c r="E2" s="423"/>
      <c r="F2" s="423"/>
      <c r="G2" s="423"/>
    </row>
    <row r="3" s="419" customFormat="1" ht="5.25" customHeight="1" spans="1:7">
      <c r="A3" s="424"/>
      <c r="B3" s="424"/>
      <c r="C3" s="424"/>
      <c r="D3" s="424"/>
      <c r="E3" s="424"/>
      <c r="F3" s="424"/>
      <c r="G3" s="424"/>
    </row>
    <row r="4" ht="13.5" customHeight="1" spans="1:7">
      <c r="A4" s="425" t="s">
        <v>187</v>
      </c>
      <c r="B4" s="426"/>
      <c r="C4" s="426"/>
      <c r="D4" s="426"/>
      <c r="E4" s="426"/>
      <c r="F4" s="426"/>
      <c r="G4" s="427"/>
    </row>
    <row r="5" ht="16.5" customHeight="1" spans="1:7">
      <c r="A5" s="428" t="s">
        <v>157</v>
      </c>
      <c r="B5" s="429"/>
      <c r="C5" s="430"/>
      <c r="D5" s="431"/>
      <c r="E5" s="431"/>
      <c r="F5" s="431"/>
      <c r="G5" s="431"/>
    </row>
    <row r="6" ht="16.5" customHeight="1" spans="1:7">
      <c r="A6" s="432"/>
      <c r="B6" s="433" t="s">
        <v>94</v>
      </c>
      <c r="C6" s="433" t="s">
        <v>201</v>
      </c>
      <c r="D6" s="434" t="s">
        <v>212</v>
      </c>
      <c r="E6" s="434" t="s">
        <v>98</v>
      </c>
      <c r="F6" s="435" t="s">
        <v>99</v>
      </c>
      <c r="G6" s="436" t="s">
        <v>100</v>
      </c>
    </row>
    <row r="7" ht="16.5" customHeight="1" spans="1:7">
      <c r="A7" s="437"/>
      <c r="B7" s="438"/>
      <c r="C7" s="438"/>
      <c r="D7" s="438"/>
      <c r="E7" s="438"/>
      <c r="F7" s="438"/>
      <c r="G7" s="438"/>
    </row>
    <row r="8" s="420" customFormat="1" ht="21.6" customHeight="1" spans="1:7">
      <c r="A8" s="305" t="s">
        <v>213</v>
      </c>
      <c r="B8" s="304">
        <v>43</v>
      </c>
      <c r="C8" s="304">
        <v>41</v>
      </c>
      <c r="D8" s="304">
        <v>18</v>
      </c>
      <c r="E8" s="304">
        <v>7</v>
      </c>
      <c r="F8" s="304">
        <v>14</v>
      </c>
      <c r="G8" s="304">
        <v>2</v>
      </c>
    </row>
    <row r="9" ht="21.6" customHeight="1" spans="1:7">
      <c r="A9" s="263" t="s">
        <v>214</v>
      </c>
      <c r="B9" s="307">
        <v>8</v>
      </c>
      <c r="C9" s="307">
        <v>8</v>
      </c>
      <c r="D9" s="307">
        <v>4</v>
      </c>
      <c r="E9" s="307">
        <v>2</v>
      </c>
      <c r="F9" s="307">
        <v>2</v>
      </c>
      <c r="G9" s="307"/>
    </row>
    <row r="10" ht="21.6" customHeight="1" spans="1:7">
      <c r="A10" s="263" t="s">
        <v>215</v>
      </c>
      <c r="B10" s="308">
        <v>2</v>
      </c>
      <c r="C10" s="308">
        <v>2</v>
      </c>
      <c r="D10" s="307">
        <v>1</v>
      </c>
      <c r="E10" s="307"/>
      <c r="F10" s="307">
        <v>1</v>
      </c>
      <c r="G10" s="307"/>
    </row>
    <row r="11" ht="21.6" customHeight="1" spans="1:7">
      <c r="A11" s="263" t="s">
        <v>216</v>
      </c>
      <c r="B11" s="307">
        <v>12</v>
      </c>
      <c r="C11" s="307">
        <v>11</v>
      </c>
      <c r="D11" s="307">
        <v>4</v>
      </c>
      <c r="E11" s="307">
        <v>1</v>
      </c>
      <c r="F11" s="307">
        <v>4</v>
      </c>
      <c r="G11" s="307">
        <v>2</v>
      </c>
    </row>
    <row r="12" ht="21.6" customHeight="1" spans="1:7">
      <c r="A12" s="263" t="s">
        <v>217</v>
      </c>
      <c r="B12" s="308">
        <v>0</v>
      </c>
      <c r="C12" s="308"/>
      <c r="D12" s="307"/>
      <c r="E12" s="307"/>
      <c r="F12" s="307">
        <v>0</v>
      </c>
      <c r="G12" s="307"/>
    </row>
    <row r="13" ht="21.6" customHeight="1" spans="1:7">
      <c r="A13" s="263" t="s">
        <v>218</v>
      </c>
      <c r="B13" s="307">
        <v>4</v>
      </c>
      <c r="C13" s="307">
        <v>4</v>
      </c>
      <c r="D13" s="307">
        <v>1</v>
      </c>
      <c r="E13" s="307"/>
      <c r="F13" s="307">
        <v>3</v>
      </c>
      <c r="G13" s="307"/>
    </row>
    <row r="14" ht="21.6" customHeight="1" spans="1:7">
      <c r="A14" s="263" t="s">
        <v>219</v>
      </c>
      <c r="B14" s="307">
        <v>0</v>
      </c>
      <c r="C14" s="307"/>
      <c r="D14" s="307"/>
      <c r="E14" s="307"/>
      <c r="F14" s="307"/>
      <c r="G14" s="307"/>
    </row>
    <row r="15" ht="21.6" customHeight="1" spans="1:7">
      <c r="A15" s="263" t="s">
        <v>220</v>
      </c>
      <c r="B15" s="307">
        <v>1</v>
      </c>
      <c r="C15" s="307">
        <v>1</v>
      </c>
      <c r="D15" s="307">
        <v>1</v>
      </c>
      <c r="E15" s="307"/>
      <c r="F15" s="307"/>
      <c r="G15" s="307"/>
    </row>
    <row r="16" ht="21.6" customHeight="1" spans="1:7">
      <c r="A16" s="263" t="s">
        <v>221</v>
      </c>
      <c r="B16" s="307">
        <v>16</v>
      </c>
      <c r="C16" s="307">
        <v>15</v>
      </c>
      <c r="D16" s="307">
        <v>7</v>
      </c>
      <c r="E16" s="307">
        <v>4</v>
      </c>
      <c r="F16" s="307">
        <v>4</v>
      </c>
      <c r="G16" s="307"/>
    </row>
    <row r="17" ht="4.5" customHeight="1" spans="1:7">
      <c r="A17" s="439"/>
      <c r="B17" s="440"/>
      <c r="C17" s="440"/>
      <c r="D17" s="440"/>
      <c r="E17" s="440"/>
      <c r="F17" s="440"/>
      <c r="G17" s="440"/>
    </row>
    <row r="18" ht="1.5" customHeight="1" spans="1:7">
      <c r="A18" s="441" t="s">
        <v>90</v>
      </c>
      <c r="B18" s="441"/>
      <c r="C18" s="441"/>
      <c r="D18" s="441"/>
      <c r="E18" s="441"/>
      <c r="F18" s="441"/>
      <c r="G18" s="441"/>
    </row>
    <row r="19" s="421" customFormat="1" ht="12" spans="1:7">
      <c r="A19" s="442"/>
      <c r="B19" s="442"/>
      <c r="C19" s="442"/>
      <c r="D19" s="442"/>
      <c r="E19" s="442"/>
      <c r="F19" s="442"/>
      <c r="G19" s="442"/>
    </row>
  </sheetData>
  <mergeCells count="4">
    <mergeCell ref="A1:G1"/>
    <mergeCell ref="A2:G2"/>
    <mergeCell ref="A5:A7"/>
    <mergeCell ref="A18:G19"/>
  </mergeCells>
  <pageMargins left="0.75" right="0.709027777777778" top="0.829861111111111" bottom="0.829861111111111" header="0" footer="0"/>
  <pageSetup paperSize="9" pageOrder="overThenDown" orientation="portrait" verticalDpi="300"/>
  <headerFooter alignWithMargins="0" scaleWithDoc="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
  <sheetViews>
    <sheetView showZeros="0" workbookViewId="0">
      <selection activeCell="Q23" sqref="Q23"/>
    </sheetView>
  </sheetViews>
  <sheetFormatPr defaultColWidth="9" defaultRowHeight="14.25" outlineLevelCol="5"/>
  <cols>
    <col min="1" max="1" width="26.625" style="392" customWidth="1"/>
    <col min="2" max="5" width="9" style="392" customWidth="1"/>
    <col min="6" max="6" width="7" style="392" customWidth="1"/>
    <col min="7" max="7" width="9" style="392" customWidth="1"/>
    <col min="8" max="16384" width="9" style="392"/>
  </cols>
  <sheetData>
    <row r="1" s="389" customFormat="1" ht="21.6" customHeight="1" spans="1:6">
      <c r="A1" s="393" t="s">
        <v>222</v>
      </c>
      <c r="B1" s="393"/>
      <c r="C1" s="393"/>
      <c r="D1" s="393"/>
      <c r="E1" s="393"/>
      <c r="F1" s="394"/>
    </row>
    <row r="2" ht="14.65" customHeight="1" spans="1:6">
      <c r="A2" s="395"/>
      <c r="B2" s="395"/>
      <c r="C2" s="395"/>
      <c r="D2" s="396"/>
      <c r="E2" s="397"/>
      <c r="F2" s="397"/>
    </row>
    <row r="3" s="390" customFormat="1" ht="6.75" customHeight="1" spans="1:6">
      <c r="A3" s="257"/>
      <c r="B3" s="398"/>
      <c r="C3" s="398"/>
      <c r="D3" s="399"/>
      <c r="E3" s="400"/>
      <c r="F3" s="400"/>
    </row>
    <row r="4" ht="32.1" customHeight="1" spans="1:6">
      <c r="A4" s="401" t="s">
        <v>223</v>
      </c>
      <c r="B4" s="402">
        <v>2014</v>
      </c>
      <c r="C4" s="403">
        <v>2015</v>
      </c>
      <c r="D4" s="403">
        <v>2016</v>
      </c>
      <c r="E4" s="403">
        <v>2017</v>
      </c>
      <c r="F4" s="403">
        <v>2018</v>
      </c>
    </row>
    <row r="5" s="391" customFormat="1" ht="21.6" customHeight="1" spans="1:6">
      <c r="A5" s="171" t="s">
        <v>224</v>
      </c>
      <c r="B5" s="304">
        <v>1</v>
      </c>
      <c r="C5" s="404">
        <v>1</v>
      </c>
      <c r="D5" s="405">
        <v>1</v>
      </c>
      <c r="E5" s="405">
        <v>1</v>
      </c>
      <c r="F5" s="405">
        <v>1</v>
      </c>
    </row>
    <row r="6" s="391" customFormat="1" ht="21.6" customHeight="1" spans="1:6">
      <c r="A6" s="171" t="s">
        <v>225</v>
      </c>
      <c r="B6" s="304">
        <v>3</v>
      </c>
      <c r="C6" s="406">
        <v>5</v>
      </c>
      <c r="D6" s="407">
        <v>4</v>
      </c>
      <c r="E6" s="407">
        <v>2</v>
      </c>
      <c r="F6" s="405">
        <v>3</v>
      </c>
    </row>
    <row r="7" s="391" customFormat="1" ht="21.6" customHeight="1" spans="1:6">
      <c r="A7" s="171" t="s">
        <v>226</v>
      </c>
      <c r="B7" s="304">
        <v>0</v>
      </c>
      <c r="C7" s="408">
        <v>0</v>
      </c>
      <c r="D7" s="409">
        <v>0</v>
      </c>
      <c r="E7" s="409">
        <v>0</v>
      </c>
      <c r="F7" s="405">
        <v>1</v>
      </c>
    </row>
    <row r="8" s="391" customFormat="1" ht="21.6" customHeight="1" spans="1:6">
      <c r="A8" s="171" t="s">
        <v>227</v>
      </c>
      <c r="B8" s="304">
        <v>708</v>
      </c>
      <c r="C8" s="406">
        <v>833</v>
      </c>
      <c r="D8" s="407">
        <v>746</v>
      </c>
      <c r="E8" s="407">
        <v>908</v>
      </c>
      <c r="F8" s="405">
        <v>969</v>
      </c>
    </row>
    <row r="9" ht="21.6" customHeight="1" spans="1:6">
      <c r="A9" s="174" t="s">
        <v>228</v>
      </c>
      <c r="B9" s="307">
        <v>367</v>
      </c>
      <c r="C9" s="410">
        <v>531</v>
      </c>
      <c r="D9" s="411">
        <v>681</v>
      </c>
      <c r="E9" s="411">
        <v>825</v>
      </c>
      <c r="F9" s="405">
        <v>818</v>
      </c>
    </row>
    <row r="10" ht="21.6" customHeight="1" spans="1:6">
      <c r="A10" s="174" t="s">
        <v>229</v>
      </c>
      <c r="B10" s="307">
        <v>129</v>
      </c>
      <c r="C10" s="410">
        <v>96</v>
      </c>
      <c r="D10" s="411">
        <v>65</v>
      </c>
      <c r="E10" s="411">
        <v>81</v>
      </c>
      <c r="F10" s="405">
        <v>149</v>
      </c>
    </row>
    <row r="11" ht="21.6" customHeight="1" spans="1:6">
      <c r="A11" s="174" t="s">
        <v>230</v>
      </c>
      <c r="B11" s="307">
        <v>0</v>
      </c>
      <c r="C11" s="406">
        <v>0</v>
      </c>
      <c r="D11" s="407"/>
      <c r="E11" s="407">
        <v>2</v>
      </c>
      <c r="F11" s="405">
        <v>2</v>
      </c>
    </row>
    <row r="12" s="391" customFormat="1" ht="21.6" customHeight="1" spans="1:6">
      <c r="A12" s="171" t="s">
        <v>231</v>
      </c>
      <c r="B12" s="304">
        <v>212</v>
      </c>
      <c r="C12" s="406">
        <v>206</v>
      </c>
      <c r="D12" s="407">
        <v>143</v>
      </c>
      <c r="E12" s="407">
        <v>195</v>
      </c>
      <c r="F12" s="405">
        <v>119</v>
      </c>
    </row>
    <row r="13" s="391" customFormat="1" ht="21.6" customHeight="1" spans="1:6">
      <c r="A13" s="171" t="s">
        <v>232</v>
      </c>
      <c r="B13" s="304">
        <v>708</v>
      </c>
      <c r="C13" s="406">
        <v>833</v>
      </c>
      <c r="D13" s="407">
        <v>746</v>
      </c>
      <c r="E13" s="407">
        <v>1103</v>
      </c>
      <c r="F13" s="405">
        <v>1088</v>
      </c>
    </row>
    <row r="14" s="391" customFormat="1" ht="21.6" customHeight="1" spans="1:6">
      <c r="A14" s="171" t="s">
        <v>233</v>
      </c>
      <c r="B14" s="304">
        <v>1531</v>
      </c>
      <c r="C14" s="406">
        <v>1626</v>
      </c>
      <c r="D14" s="407">
        <v>1578</v>
      </c>
      <c r="E14" s="407">
        <v>1672</v>
      </c>
      <c r="F14" s="405">
        <v>1601</v>
      </c>
    </row>
    <row r="15" s="391" customFormat="1" ht="21.6" customHeight="1" spans="1:6">
      <c r="A15" s="412" t="s">
        <v>234</v>
      </c>
      <c r="B15" s="413">
        <v>302</v>
      </c>
      <c r="C15" s="406">
        <v>338</v>
      </c>
      <c r="D15" s="407">
        <v>288</v>
      </c>
      <c r="E15" s="407">
        <v>542</v>
      </c>
      <c r="F15" s="405">
        <v>473</v>
      </c>
    </row>
    <row r="16" s="391" customFormat="1" ht="21.6" customHeight="1" spans="1:6">
      <c r="A16" s="414" t="s">
        <v>235</v>
      </c>
      <c r="B16" s="415">
        <v>97</v>
      </c>
      <c r="C16" s="416">
        <v>91</v>
      </c>
      <c r="D16" s="417">
        <v>44</v>
      </c>
      <c r="E16" s="417">
        <v>58</v>
      </c>
      <c r="F16" s="417">
        <v>76</v>
      </c>
    </row>
    <row r="17" ht="27" customHeight="1" spans="1:1">
      <c r="A17" s="418" t="s">
        <v>236</v>
      </c>
    </row>
  </sheetData>
  <mergeCells count="2">
    <mergeCell ref="A1:E1"/>
    <mergeCell ref="A2:C2"/>
  </mergeCells>
  <pageMargins left="0.75" right="0.709027777777778" top="0.829861111111111" bottom="0.829861111111111" header="0" footer="0"/>
  <pageSetup paperSize="9" pageOrder="overThenDown" orientation="portrait" verticalDpi="300"/>
  <headerFooter alignWithMargins="0" scaleWithDoc="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76"/>
  <sheetViews>
    <sheetView showZeros="0" workbookViewId="0">
      <selection activeCell="Q23" sqref="Q23"/>
    </sheetView>
  </sheetViews>
  <sheetFormatPr defaultColWidth="9" defaultRowHeight="18.75"/>
  <cols>
    <col min="1" max="1" width="17.875" style="186" customWidth="1"/>
    <col min="2" max="2" width="9.125" style="186" customWidth="1"/>
    <col min="3" max="3" width="9" style="186" customWidth="1"/>
    <col min="4" max="4" width="9.125" style="186" customWidth="1"/>
    <col min="5" max="6" width="9" style="370" customWidth="1"/>
    <col min="7" max="9" width="9.125" style="186" customWidth="1"/>
    <col min="10" max="10" width="9.875" style="186" customWidth="1"/>
    <col min="11" max="11" width="9" style="186" customWidth="1"/>
    <col min="12" max="16384" width="9" style="186"/>
  </cols>
  <sheetData>
    <row r="1" ht="18.95" customHeight="1" spans="1:11">
      <c r="A1" s="2" t="s">
        <v>237</v>
      </c>
      <c r="B1" s="2"/>
      <c r="C1" s="2"/>
      <c r="D1" s="2"/>
      <c r="E1" s="2"/>
      <c r="F1" s="2"/>
      <c r="G1" s="2"/>
      <c r="H1" s="2"/>
      <c r="I1" s="2"/>
      <c r="J1" s="2"/>
      <c r="K1" s="236"/>
    </row>
    <row r="2" ht="14.1" customHeight="1" spans="1:11">
      <c r="A2" s="257"/>
      <c r="B2" s="371"/>
      <c r="C2" s="371"/>
      <c r="D2" s="371"/>
      <c r="E2" s="371"/>
      <c r="F2" s="371"/>
      <c r="G2" s="372"/>
      <c r="H2" s="372"/>
      <c r="I2" s="372"/>
      <c r="J2" s="372"/>
      <c r="K2" s="236"/>
    </row>
    <row r="3" ht="28.5" customHeight="1" spans="1:11">
      <c r="A3" s="214" t="s">
        <v>238</v>
      </c>
      <c r="B3" s="259">
        <v>2005</v>
      </c>
      <c r="C3" s="259">
        <v>2010</v>
      </c>
      <c r="D3" s="259">
        <v>2011</v>
      </c>
      <c r="E3" s="259">
        <v>2012</v>
      </c>
      <c r="F3" s="259">
        <v>2013</v>
      </c>
      <c r="G3" s="259">
        <v>2014</v>
      </c>
      <c r="H3" s="217">
        <v>2015</v>
      </c>
      <c r="I3" s="217">
        <v>2016</v>
      </c>
      <c r="J3" s="217">
        <v>2017</v>
      </c>
      <c r="K3" s="217">
        <v>2018</v>
      </c>
    </row>
    <row r="4" s="207" customFormat="1" ht="21.6" customHeight="1" spans="1:11">
      <c r="A4" s="373" t="s">
        <v>239</v>
      </c>
      <c r="B4" s="304"/>
      <c r="C4" s="304"/>
      <c r="D4" s="304"/>
      <c r="E4" s="304"/>
      <c r="F4" s="304"/>
      <c r="G4" s="304"/>
      <c r="H4" s="304"/>
      <c r="I4" s="304"/>
      <c r="J4" s="384"/>
      <c r="K4" s="384"/>
    </row>
    <row r="5" ht="21.6" customHeight="1" spans="1:11">
      <c r="A5" s="174" t="s">
        <v>240</v>
      </c>
      <c r="B5" s="307">
        <v>1</v>
      </c>
      <c r="C5" s="307">
        <v>2</v>
      </c>
      <c r="D5" s="307">
        <v>3</v>
      </c>
      <c r="E5" s="307">
        <v>3</v>
      </c>
      <c r="F5" s="307">
        <v>3</v>
      </c>
      <c r="G5" s="307">
        <v>3</v>
      </c>
      <c r="H5" s="307">
        <v>3</v>
      </c>
      <c r="I5" s="307">
        <v>5</v>
      </c>
      <c r="J5" s="385">
        <v>6</v>
      </c>
      <c r="K5" s="385">
        <v>6</v>
      </c>
    </row>
    <row r="6" ht="21.6" customHeight="1" spans="1:11">
      <c r="A6" s="174" t="s">
        <v>241</v>
      </c>
      <c r="B6" s="307">
        <v>3</v>
      </c>
      <c r="C6" s="307">
        <v>11</v>
      </c>
      <c r="D6" s="307">
        <v>12</v>
      </c>
      <c r="E6" s="307">
        <v>15</v>
      </c>
      <c r="F6" s="307">
        <v>15</v>
      </c>
      <c r="G6" s="307">
        <v>17</v>
      </c>
      <c r="H6" s="307">
        <v>22</v>
      </c>
      <c r="I6" s="307">
        <v>31</v>
      </c>
      <c r="J6" s="385">
        <v>35</v>
      </c>
      <c r="K6" s="385">
        <v>47</v>
      </c>
    </row>
    <row r="7" ht="21.6" customHeight="1" spans="1:11">
      <c r="A7" s="174" t="s">
        <v>242</v>
      </c>
      <c r="B7" s="307"/>
      <c r="C7" s="304"/>
      <c r="D7" s="304"/>
      <c r="E7" s="304"/>
      <c r="F7" s="304"/>
      <c r="G7" s="307"/>
      <c r="H7" s="307"/>
      <c r="I7" s="307"/>
      <c r="J7" s="385">
        <v>1</v>
      </c>
      <c r="K7" s="385">
        <v>1</v>
      </c>
    </row>
    <row r="8" ht="21.6" customHeight="1" spans="1:11">
      <c r="A8" s="174" t="s">
        <v>243</v>
      </c>
      <c r="B8" s="307"/>
      <c r="C8" s="307"/>
      <c r="D8" s="307"/>
      <c r="E8" s="307"/>
      <c r="F8" s="307"/>
      <c r="G8" s="307"/>
      <c r="H8" s="307"/>
      <c r="I8" s="307"/>
      <c r="J8" s="385"/>
      <c r="K8" s="385"/>
    </row>
    <row r="9" ht="21.6" customHeight="1" spans="1:11">
      <c r="A9" s="174" t="s">
        <v>244</v>
      </c>
      <c r="B9" s="307">
        <v>5</v>
      </c>
      <c r="C9" s="307">
        <v>12</v>
      </c>
      <c r="D9" s="307">
        <v>11</v>
      </c>
      <c r="E9" s="307">
        <v>7</v>
      </c>
      <c r="F9" s="307">
        <v>19</v>
      </c>
      <c r="G9" s="307">
        <v>14</v>
      </c>
      <c r="H9" s="307">
        <v>20</v>
      </c>
      <c r="I9" s="307">
        <v>20</v>
      </c>
      <c r="J9" s="385">
        <v>50</v>
      </c>
      <c r="K9" s="385">
        <v>32</v>
      </c>
    </row>
    <row r="10" ht="21.6" customHeight="1" spans="1:11">
      <c r="A10" s="174" t="s">
        <v>245</v>
      </c>
      <c r="B10" s="307">
        <v>39</v>
      </c>
      <c r="C10" s="307">
        <v>111</v>
      </c>
      <c r="D10" s="307">
        <v>114</v>
      </c>
      <c r="E10" s="307">
        <v>118</v>
      </c>
      <c r="F10" s="307">
        <v>142</v>
      </c>
      <c r="G10" s="307">
        <v>184</v>
      </c>
      <c r="H10" s="307">
        <v>187</v>
      </c>
      <c r="I10" s="307">
        <v>187</v>
      </c>
      <c r="J10" s="385">
        <v>411</v>
      </c>
      <c r="K10" s="385">
        <v>487</v>
      </c>
    </row>
    <row r="11" ht="21.6" customHeight="1" spans="1:11">
      <c r="A11" s="174" t="s">
        <v>246</v>
      </c>
      <c r="B11" s="307">
        <v>2</v>
      </c>
      <c r="C11" s="307">
        <v>20</v>
      </c>
      <c r="D11" s="307">
        <v>17</v>
      </c>
      <c r="E11" s="307">
        <v>31</v>
      </c>
      <c r="F11" s="307">
        <v>32</v>
      </c>
      <c r="G11" s="307">
        <v>25</v>
      </c>
      <c r="H11" s="307">
        <v>53</v>
      </c>
      <c r="I11" s="307">
        <v>53</v>
      </c>
      <c r="J11" s="385">
        <v>83</v>
      </c>
      <c r="K11" s="385">
        <v>78</v>
      </c>
    </row>
    <row r="12" ht="21.6" customHeight="1" spans="1:11">
      <c r="A12" s="174" t="s">
        <v>247</v>
      </c>
      <c r="B12" s="307"/>
      <c r="C12" s="307">
        <v>9</v>
      </c>
      <c r="D12" s="307">
        <v>4</v>
      </c>
      <c r="E12" s="307">
        <v>5</v>
      </c>
      <c r="F12" s="307">
        <v>12</v>
      </c>
      <c r="G12" s="307">
        <v>5</v>
      </c>
      <c r="H12" s="307">
        <v>5</v>
      </c>
      <c r="I12" s="307">
        <v>5</v>
      </c>
      <c r="J12" s="385">
        <v>46</v>
      </c>
      <c r="K12" s="385">
        <v>34</v>
      </c>
    </row>
    <row r="13" ht="21.6" customHeight="1" spans="1:11">
      <c r="A13" s="174" t="s">
        <v>248</v>
      </c>
      <c r="B13" s="307"/>
      <c r="C13" s="307">
        <v>7</v>
      </c>
      <c r="D13" s="307">
        <v>5</v>
      </c>
      <c r="E13" s="307">
        <v>7</v>
      </c>
      <c r="F13" s="307">
        <v>6</v>
      </c>
      <c r="G13" s="307">
        <v>10</v>
      </c>
      <c r="H13" s="307">
        <v>3</v>
      </c>
      <c r="I13" s="307">
        <v>3</v>
      </c>
      <c r="J13" s="385">
        <v>32</v>
      </c>
      <c r="K13" s="385">
        <v>105</v>
      </c>
    </row>
    <row r="14" ht="21.6" customHeight="1" spans="1:11">
      <c r="A14" s="174" t="s">
        <v>249</v>
      </c>
      <c r="B14" s="307"/>
      <c r="C14" s="307"/>
      <c r="D14" s="307">
        <v>144</v>
      </c>
      <c r="E14" s="307">
        <v>109</v>
      </c>
      <c r="F14" s="307">
        <v>145</v>
      </c>
      <c r="G14" s="307">
        <v>91</v>
      </c>
      <c r="H14" s="307">
        <v>58</v>
      </c>
      <c r="I14" s="307">
        <v>58</v>
      </c>
      <c r="J14" s="385">
        <v>1701</v>
      </c>
      <c r="K14" s="385">
        <v>285</v>
      </c>
    </row>
    <row r="15" ht="21.6" customHeight="1" spans="1:11">
      <c r="A15" s="374" t="s">
        <v>250</v>
      </c>
      <c r="B15" s="304"/>
      <c r="C15" s="304"/>
      <c r="D15" s="304"/>
      <c r="E15" s="304"/>
      <c r="F15" s="304"/>
      <c r="G15" s="304"/>
      <c r="H15" s="304"/>
      <c r="I15" s="304"/>
      <c r="J15" s="386"/>
      <c r="K15" s="385"/>
    </row>
    <row r="16" s="207" customFormat="1" ht="21.6" customHeight="1" spans="1:11">
      <c r="A16" s="171" t="s">
        <v>251</v>
      </c>
      <c r="B16" s="304"/>
      <c r="C16" s="304"/>
      <c r="D16" s="304"/>
      <c r="E16" s="304"/>
      <c r="F16" s="304"/>
      <c r="G16" s="304"/>
      <c r="H16" s="304"/>
      <c r="I16" s="304"/>
      <c r="J16" s="386"/>
      <c r="K16" s="385"/>
    </row>
    <row r="17" ht="21.6" customHeight="1" spans="1:11">
      <c r="A17" s="174" t="s">
        <v>252</v>
      </c>
      <c r="B17" s="307"/>
      <c r="C17" s="307">
        <v>1</v>
      </c>
      <c r="D17" s="307">
        <v>1</v>
      </c>
      <c r="E17" s="307">
        <v>1</v>
      </c>
      <c r="F17" s="307">
        <v>1</v>
      </c>
      <c r="G17" s="307">
        <v>1</v>
      </c>
      <c r="H17" s="307">
        <v>1</v>
      </c>
      <c r="I17" s="307">
        <v>1</v>
      </c>
      <c r="J17" s="385">
        <v>1</v>
      </c>
      <c r="K17" s="385">
        <v>1</v>
      </c>
    </row>
    <row r="18" ht="21.6" customHeight="1" spans="1:11">
      <c r="A18" s="174" t="s">
        <v>253</v>
      </c>
      <c r="B18" s="307"/>
      <c r="C18" s="307">
        <v>5</v>
      </c>
      <c r="D18" s="307">
        <v>5</v>
      </c>
      <c r="E18" s="307">
        <v>5</v>
      </c>
      <c r="F18" s="307">
        <v>6</v>
      </c>
      <c r="G18" s="307">
        <v>6</v>
      </c>
      <c r="H18" s="307">
        <v>7</v>
      </c>
      <c r="I18" s="307">
        <v>7</v>
      </c>
      <c r="J18" s="385">
        <v>8</v>
      </c>
      <c r="K18" s="385">
        <v>8</v>
      </c>
    </row>
    <row r="19" ht="21.6" customHeight="1" spans="1:11">
      <c r="A19" s="174" t="s">
        <v>254</v>
      </c>
      <c r="B19" s="307"/>
      <c r="C19" s="307">
        <v>3</v>
      </c>
      <c r="D19" s="307">
        <v>3</v>
      </c>
      <c r="E19" s="307">
        <v>3</v>
      </c>
      <c r="F19" s="307">
        <v>3</v>
      </c>
      <c r="G19" s="307">
        <v>3</v>
      </c>
      <c r="H19" s="307">
        <v>3</v>
      </c>
      <c r="I19" s="307">
        <v>3</v>
      </c>
      <c r="J19" s="385">
        <v>3</v>
      </c>
      <c r="K19" s="385">
        <v>4</v>
      </c>
    </row>
    <row r="20" ht="21.6" customHeight="1" spans="1:11">
      <c r="A20" s="174" t="s">
        <v>255</v>
      </c>
      <c r="B20" s="375"/>
      <c r="C20" s="375"/>
      <c r="D20" s="375"/>
      <c r="E20" s="375"/>
      <c r="F20" s="375"/>
      <c r="G20" s="307"/>
      <c r="H20" s="307">
        <v>1</v>
      </c>
      <c r="I20" s="307">
        <v>1</v>
      </c>
      <c r="J20" s="385">
        <v>1</v>
      </c>
      <c r="K20" s="385"/>
    </row>
    <row r="21" ht="21.6" customHeight="1" spans="1:11">
      <c r="A21" s="374" t="s">
        <v>256</v>
      </c>
      <c r="B21" s="307">
        <v>2894</v>
      </c>
      <c r="C21" s="307">
        <v>4400</v>
      </c>
      <c r="D21" s="307">
        <v>3592</v>
      </c>
      <c r="E21" s="307">
        <v>2936</v>
      </c>
      <c r="F21" s="307">
        <v>3375</v>
      </c>
      <c r="G21" s="307">
        <v>4049</v>
      </c>
      <c r="H21" s="307">
        <v>4416</v>
      </c>
      <c r="I21" s="307">
        <v>5168</v>
      </c>
      <c r="J21" s="385">
        <v>4893</v>
      </c>
      <c r="K21" s="385">
        <v>5031</v>
      </c>
    </row>
    <row r="22" s="207" customFormat="1" ht="21.6" customHeight="1" spans="1:11">
      <c r="A22" s="171" t="s">
        <v>257</v>
      </c>
      <c r="B22" s="304"/>
      <c r="C22" s="304"/>
      <c r="D22" s="304"/>
      <c r="E22" s="304"/>
      <c r="F22" s="304"/>
      <c r="G22" s="304"/>
      <c r="H22" s="304"/>
      <c r="I22" s="304"/>
      <c r="J22" s="386"/>
      <c r="K22" s="385"/>
    </row>
    <row r="23" ht="21.6" customHeight="1" spans="1:11">
      <c r="A23" s="174" t="s">
        <v>258</v>
      </c>
      <c r="B23" s="376"/>
      <c r="C23" s="375">
        <v>26</v>
      </c>
      <c r="D23" s="375">
        <v>23</v>
      </c>
      <c r="E23" s="375">
        <v>26</v>
      </c>
      <c r="F23" s="375">
        <v>25</v>
      </c>
      <c r="G23" s="307">
        <v>24</v>
      </c>
      <c r="H23" s="307">
        <v>24</v>
      </c>
      <c r="I23" s="307">
        <v>26</v>
      </c>
      <c r="J23" s="385">
        <v>29</v>
      </c>
      <c r="K23" s="385">
        <v>32</v>
      </c>
    </row>
    <row r="24" ht="21.6" customHeight="1" spans="1:11">
      <c r="A24" s="174" t="s">
        <v>259</v>
      </c>
      <c r="B24" s="376"/>
      <c r="C24" s="375">
        <v>217</v>
      </c>
      <c r="D24" s="375">
        <v>218</v>
      </c>
      <c r="E24" s="375">
        <v>218</v>
      </c>
      <c r="F24" s="375">
        <v>217</v>
      </c>
      <c r="G24" s="307">
        <v>217</v>
      </c>
      <c r="H24" s="307">
        <v>217</v>
      </c>
      <c r="I24" s="307">
        <v>217</v>
      </c>
      <c r="J24" s="385">
        <v>221</v>
      </c>
      <c r="K24" s="385">
        <v>222</v>
      </c>
    </row>
    <row r="25" ht="21.6" customHeight="1" spans="1:11">
      <c r="A25" s="174" t="s">
        <v>260</v>
      </c>
      <c r="B25" s="376"/>
      <c r="C25" s="375">
        <v>1087</v>
      </c>
      <c r="D25" s="375">
        <v>1063</v>
      </c>
      <c r="E25" s="375">
        <v>1058</v>
      </c>
      <c r="F25" s="375">
        <v>1056</v>
      </c>
      <c r="G25" s="307">
        <v>1047</v>
      </c>
      <c r="H25" s="307">
        <v>1049</v>
      </c>
      <c r="I25" s="307">
        <v>1034</v>
      </c>
      <c r="J25" s="385">
        <v>1050</v>
      </c>
      <c r="K25" s="385">
        <v>1015</v>
      </c>
    </row>
    <row r="26" ht="21.6" customHeight="1" spans="1:11">
      <c r="A26" s="377" t="s">
        <v>261</v>
      </c>
      <c r="B26" s="378"/>
      <c r="C26" s="378">
        <v>1824</v>
      </c>
      <c r="D26" s="378">
        <v>1844</v>
      </c>
      <c r="E26" s="378">
        <v>1609</v>
      </c>
      <c r="F26" s="378">
        <v>1635</v>
      </c>
      <c r="G26" s="378">
        <v>1874</v>
      </c>
      <c r="H26" s="378">
        <v>1597</v>
      </c>
      <c r="I26" s="378">
        <v>1248</v>
      </c>
      <c r="J26" s="387">
        <v>1317</v>
      </c>
      <c r="K26" s="385">
        <v>1161</v>
      </c>
    </row>
    <row r="27" ht="4.5" customHeight="1" spans="1:10">
      <c r="A27" s="379"/>
      <c r="B27" s="380"/>
      <c r="C27" s="380"/>
      <c r="D27" s="380"/>
      <c r="E27" s="380"/>
      <c r="F27" s="380"/>
      <c r="G27" s="381"/>
      <c r="H27" s="381"/>
      <c r="I27" s="381"/>
      <c r="J27" s="236"/>
    </row>
    <row r="28" s="368" customFormat="1" ht="10.15" customHeight="1" spans="1:10">
      <c r="A28" s="382" t="s">
        <v>262</v>
      </c>
      <c r="B28" s="382"/>
      <c r="C28" s="382"/>
      <c r="D28" s="382"/>
      <c r="E28" s="382"/>
      <c r="F28" s="382"/>
      <c r="G28" s="382" t="s">
        <v>236</v>
      </c>
      <c r="H28" s="316"/>
      <c r="I28" s="316"/>
      <c r="J28" s="327"/>
    </row>
    <row r="29" s="369" customFormat="1" ht="1.5" customHeight="1" spans="1:10">
      <c r="A29" s="383"/>
      <c r="B29" s="383"/>
      <c r="C29" s="383"/>
      <c r="D29" s="383"/>
      <c r="E29" s="383"/>
      <c r="F29" s="383"/>
      <c r="G29" s="383"/>
      <c r="J29" s="388"/>
    </row>
    <row r="30" s="62" customFormat="1" ht="11.1" customHeight="1" spans="1:7">
      <c r="A30" s="383"/>
      <c r="B30" s="368"/>
      <c r="C30" s="368"/>
      <c r="D30" s="368"/>
      <c r="E30" s="368"/>
      <c r="F30" s="368"/>
      <c r="G30" s="368"/>
    </row>
    <row r="31" s="185" customFormat="1" ht="1.5" customHeight="1"/>
    <row r="32" s="185" customFormat="1" ht="24" customHeight="1"/>
    <row r="33" s="185" customFormat="1" ht="24" customHeight="1"/>
    <row r="34" s="185" customFormat="1" ht="12"/>
    <row r="35" s="185" customFormat="1" ht="12"/>
    <row r="36" s="185" customFormat="1" ht="12"/>
    <row r="37" s="185" customFormat="1" ht="12"/>
    <row r="38" s="185" customFormat="1" ht="12"/>
    <row r="39" s="185" customFormat="1" ht="12"/>
    <row r="40" s="185" customFormat="1" ht="12"/>
    <row r="41" s="185" customFormat="1" ht="12"/>
    <row r="42" s="185" customFormat="1" ht="12"/>
    <row r="43" s="185" customFormat="1" ht="12"/>
    <row r="44" s="185" customFormat="1" ht="12"/>
    <row r="45" s="185" customFormat="1" ht="12"/>
    <row r="46" s="185" customFormat="1" ht="12"/>
    <row r="47" s="185" customFormat="1" ht="12"/>
    <row r="48" s="185" customFormat="1" ht="12"/>
    <row r="49" s="185" customFormat="1" ht="12"/>
    <row r="50" s="185" customFormat="1" ht="12"/>
    <row r="51" s="185" customFormat="1" ht="12"/>
    <row r="52" s="185" customFormat="1" ht="12"/>
    <row r="53" s="185" customFormat="1" ht="12"/>
    <row r="54" s="185" customFormat="1" ht="12"/>
    <row r="55" s="185" customFormat="1" ht="12"/>
    <row r="56" s="185" customFormat="1" ht="12"/>
    <row r="57" s="185" customFormat="1" ht="12"/>
    <row r="58" s="185" customFormat="1" ht="12"/>
    <row r="59" s="185" customFormat="1" ht="12"/>
    <row r="60" s="185" customFormat="1" ht="12"/>
    <row r="61" s="185" customFormat="1" ht="12"/>
    <row r="62" s="185" customFormat="1" ht="12"/>
    <row r="63" s="185" customFormat="1" ht="12"/>
    <row r="64" s="185" customFormat="1" ht="12"/>
    <row r="65" s="185" customFormat="1" ht="12"/>
    <row r="66" s="185" customFormat="1" ht="12"/>
    <row r="67" s="185" customFormat="1" ht="12"/>
    <row r="68" s="185" customFormat="1" ht="12"/>
    <row r="69" s="185" customFormat="1" ht="12"/>
    <row r="70" s="185" customFormat="1" ht="12"/>
    <row r="71" s="185" customFormat="1" ht="12"/>
    <row r="72" s="185" customFormat="1" ht="12"/>
    <row r="73" s="185" customFormat="1" ht="12"/>
    <row r="74" s="185" customFormat="1" ht="12"/>
    <row r="75" s="185" customFormat="1" ht="12"/>
    <row r="76" s="185" customFormat="1" ht="12"/>
  </sheetData>
  <mergeCells count="1">
    <mergeCell ref="A1:J1"/>
  </mergeCells>
  <pageMargins left="0.747916666666667" right="0.707638888888889" top="0.826388888888889" bottom="0.826388888888889" header="0" footer="0"/>
  <pageSetup paperSize="9" pageOrder="overThenDown" orientation="landscape" verticalDpi="300"/>
  <headerFooter alignWithMargins="0" scaleWithDoc="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3"/>
  <sheetViews>
    <sheetView showZeros="0" workbookViewId="0">
      <selection activeCell="Q23" sqref="Q23"/>
    </sheetView>
  </sheetViews>
  <sheetFormatPr defaultColWidth="9" defaultRowHeight="14.25"/>
  <cols>
    <col min="1" max="1" width="14.875" style="334" customWidth="1"/>
    <col min="2" max="11" width="9" style="334" customWidth="1"/>
    <col min="12" max="13" width="9.625" style="334"/>
    <col min="14" max="14" width="9" style="334" customWidth="1"/>
    <col min="15" max="16384" width="9" style="334"/>
  </cols>
  <sheetData>
    <row r="1" s="329" customFormat="1" ht="18.95" customHeight="1" spans="1:10">
      <c r="A1" s="335" t="s">
        <v>263</v>
      </c>
      <c r="B1" s="335"/>
      <c r="C1" s="335"/>
      <c r="D1" s="335"/>
      <c r="E1" s="335"/>
      <c r="F1" s="335"/>
      <c r="G1" s="335"/>
      <c r="H1" s="335"/>
      <c r="I1" s="335"/>
      <c r="J1" s="335"/>
    </row>
    <row r="2" s="330" customFormat="1" ht="15.75" customHeight="1" spans="1:10">
      <c r="A2" s="336"/>
      <c r="B2" s="337"/>
      <c r="C2" s="337"/>
      <c r="D2" s="337"/>
      <c r="E2" s="337"/>
      <c r="F2" s="337"/>
      <c r="G2" s="337"/>
      <c r="H2" s="337"/>
      <c r="I2" s="359"/>
      <c r="J2" s="360"/>
    </row>
    <row r="3" s="331" customFormat="1" ht="20.1" customHeight="1" spans="1:11">
      <c r="A3" s="338" t="s">
        <v>264</v>
      </c>
      <c r="B3" s="339" t="s">
        <v>265</v>
      </c>
      <c r="C3" s="340"/>
      <c r="D3" s="340"/>
      <c r="E3" s="340"/>
      <c r="F3" s="340"/>
      <c r="G3" s="339" t="s">
        <v>266</v>
      </c>
      <c r="H3" s="340"/>
      <c r="I3" s="340"/>
      <c r="J3" s="340"/>
      <c r="K3" s="340"/>
    </row>
    <row r="4" s="332" customFormat="1" ht="20.1" customHeight="1" spans="1:11">
      <c r="A4" s="341"/>
      <c r="B4" s="342">
        <v>2014</v>
      </c>
      <c r="C4" s="343">
        <v>2015</v>
      </c>
      <c r="D4" s="342">
        <v>2016</v>
      </c>
      <c r="E4" s="342">
        <v>2017</v>
      </c>
      <c r="F4" s="342">
        <v>2018</v>
      </c>
      <c r="G4" s="342">
        <v>2014</v>
      </c>
      <c r="H4" s="343">
        <v>2015</v>
      </c>
      <c r="I4" s="342">
        <v>2016</v>
      </c>
      <c r="J4" s="361">
        <v>2017</v>
      </c>
      <c r="K4" s="361">
        <v>2018</v>
      </c>
    </row>
    <row r="5" s="333" customFormat="1" ht="21.6" customHeight="1" spans="1:11">
      <c r="A5" s="344" t="s">
        <v>37</v>
      </c>
      <c r="B5" s="345">
        <v>952</v>
      </c>
      <c r="C5" s="346">
        <v>1106</v>
      </c>
      <c r="D5" s="345">
        <v>1273</v>
      </c>
      <c r="E5" s="347">
        <v>1317</v>
      </c>
      <c r="F5" s="347">
        <v>1349</v>
      </c>
      <c r="G5" s="348">
        <v>100</v>
      </c>
      <c r="H5" s="348">
        <v>100</v>
      </c>
      <c r="I5" s="348">
        <v>100</v>
      </c>
      <c r="J5" s="362">
        <v>100</v>
      </c>
      <c r="K5" s="363">
        <v>100</v>
      </c>
    </row>
    <row r="6" s="331" customFormat="1" ht="21.6" customHeight="1" spans="1:13">
      <c r="A6" s="349" t="s">
        <v>267</v>
      </c>
      <c r="B6" s="350">
        <v>290</v>
      </c>
      <c r="C6" s="351">
        <v>310</v>
      </c>
      <c r="D6" s="350">
        <v>304</v>
      </c>
      <c r="E6" s="352">
        <v>81</v>
      </c>
      <c r="F6" s="352">
        <v>245</v>
      </c>
      <c r="G6" s="351">
        <v>30.5</v>
      </c>
      <c r="H6" s="353" t="s">
        <v>268</v>
      </c>
      <c r="I6" s="364">
        <v>0.239</v>
      </c>
      <c r="J6" s="365">
        <v>6.2</v>
      </c>
      <c r="K6" s="366">
        <f>F6/F5</f>
        <v>0.181616011860637</v>
      </c>
      <c r="M6" s="366"/>
    </row>
    <row r="7" s="331" customFormat="1" ht="21.6" customHeight="1" spans="1:13">
      <c r="A7" s="349" t="s">
        <v>269</v>
      </c>
      <c r="B7" s="350">
        <v>1</v>
      </c>
      <c r="C7" s="351">
        <v>1</v>
      </c>
      <c r="D7" s="350"/>
      <c r="E7" s="352">
        <v>391</v>
      </c>
      <c r="F7" s="352">
        <v>2</v>
      </c>
      <c r="G7" s="351">
        <v>0.1</v>
      </c>
      <c r="H7" s="351">
        <v>0.1</v>
      </c>
      <c r="I7" s="364">
        <v>0.61</v>
      </c>
      <c r="J7" s="365">
        <v>29.7</v>
      </c>
      <c r="K7" s="366">
        <f>F7/F5</f>
        <v>0.00148257968865827</v>
      </c>
      <c r="M7" s="366"/>
    </row>
    <row r="8" s="331" customFormat="1" ht="21.6" customHeight="1" spans="1:13">
      <c r="A8" s="349" t="s">
        <v>270</v>
      </c>
      <c r="B8" s="350"/>
      <c r="C8" s="351"/>
      <c r="D8" s="350"/>
      <c r="E8" s="352">
        <v>270</v>
      </c>
      <c r="F8" s="352">
        <v>0</v>
      </c>
      <c r="G8" s="351">
        <v>0</v>
      </c>
      <c r="H8" s="351">
        <v>0</v>
      </c>
      <c r="I8" s="364"/>
      <c r="J8" s="365">
        <v>20.5</v>
      </c>
      <c r="K8" s="366">
        <f>F8/F5</f>
        <v>0</v>
      </c>
      <c r="M8" s="366"/>
    </row>
    <row r="9" s="331" customFormat="1" ht="21.6" customHeight="1" spans="1:13">
      <c r="A9" s="349" t="s">
        <v>271</v>
      </c>
      <c r="B9" s="350">
        <v>332</v>
      </c>
      <c r="C9" s="351">
        <v>529</v>
      </c>
      <c r="D9" s="350">
        <v>777</v>
      </c>
      <c r="E9" s="352">
        <v>72</v>
      </c>
      <c r="F9" s="352">
        <v>6</v>
      </c>
      <c r="G9" s="351">
        <v>34.9</v>
      </c>
      <c r="H9" s="351">
        <v>47.8</v>
      </c>
      <c r="I9" s="364">
        <v>0.01</v>
      </c>
      <c r="J9" s="365">
        <v>5.5</v>
      </c>
      <c r="K9" s="366">
        <f>F9/F5</f>
        <v>0.0044477390659748</v>
      </c>
      <c r="M9" s="366"/>
    </row>
    <row r="10" s="331" customFormat="1" ht="21.6" customHeight="1" spans="1:13">
      <c r="A10" s="349" t="s">
        <v>272</v>
      </c>
      <c r="B10" s="350"/>
      <c r="C10" s="351"/>
      <c r="D10" s="350"/>
      <c r="E10" s="352">
        <v>61</v>
      </c>
      <c r="F10" s="352">
        <v>90</v>
      </c>
      <c r="G10" s="351">
        <v>0</v>
      </c>
      <c r="H10" s="351">
        <v>0</v>
      </c>
      <c r="I10" s="364"/>
      <c r="J10" s="365">
        <v>4.6</v>
      </c>
      <c r="K10" s="366">
        <f>F10/F5</f>
        <v>0.0667160859896219</v>
      </c>
      <c r="M10" s="366"/>
    </row>
    <row r="11" s="331" customFormat="1" ht="21.6" customHeight="1" spans="1:13">
      <c r="A11" s="349" t="s">
        <v>273</v>
      </c>
      <c r="B11" s="350">
        <v>6</v>
      </c>
      <c r="C11" s="351">
        <v>8</v>
      </c>
      <c r="D11" s="350">
        <v>13</v>
      </c>
      <c r="E11" s="352">
        <v>35</v>
      </c>
      <c r="F11" s="352">
        <v>3</v>
      </c>
      <c r="G11" s="351">
        <v>0.6</v>
      </c>
      <c r="H11" s="351">
        <v>0.7</v>
      </c>
      <c r="I11" s="364">
        <v>0.015</v>
      </c>
      <c r="J11" s="365">
        <v>2.7</v>
      </c>
      <c r="K11" s="366">
        <f>F11/F5</f>
        <v>0.0022238695329874</v>
      </c>
      <c r="M11" s="366"/>
    </row>
    <row r="12" ht="21.6" customHeight="1" spans="1:17">
      <c r="A12" s="349" t="s">
        <v>274</v>
      </c>
      <c r="B12" s="350"/>
      <c r="C12" s="351"/>
      <c r="D12" s="350">
        <v>19</v>
      </c>
      <c r="E12" s="352"/>
      <c r="F12" s="352">
        <v>41</v>
      </c>
      <c r="G12" s="351">
        <v>0</v>
      </c>
      <c r="H12" s="351">
        <v>0</v>
      </c>
      <c r="I12" s="364"/>
      <c r="J12" s="365"/>
      <c r="K12" s="366">
        <f>F12/F5</f>
        <v>0.0303928836174944</v>
      </c>
      <c r="L12" s="331"/>
      <c r="M12" s="366"/>
      <c r="N12" s="331"/>
      <c r="O12" s="331"/>
      <c r="P12" s="331"/>
      <c r="Q12" s="331"/>
    </row>
    <row r="13" ht="21.6" customHeight="1" spans="1:17">
      <c r="A13" s="349" t="s">
        <v>275</v>
      </c>
      <c r="B13" s="350"/>
      <c r="C13" s="351"/>
      <c r="D13" s="350"/>
      <c r="E13" s="352">
        <v>148</v>
      </c>
      <c r="F13" s="352">
        <v>0</v>
      </c>
      <c r="G13" s="351">
        <v>0</v>
      </c>
      <c r="H13" s="351">
        <v>0</v>
      </c>
      <c r="I13" s="364"/>
      <c r="J13" s="365">
        <v>11.2</v>
      </c>
      <c r="K13" s="366">
        <f>F13/F12</f>
        <v>0</v>
      </c>
      <c r="L13" s="331"/>
      <c r="M13" s="366"/>
      <c r="N13" s="331"/>
      <c r="O13" s="331"/>
      <c r="P13" s="331"/>
      <c r="Q13" s="331"/>
    </row>
    <row r="14" ht="21.6" customHeight="1" spans="1:17">
      <c r="A14" s="349" t="s">
        <v>276</v>
      </c>
      <c r="B14" s="350"/>
      <c r="C14" s="351"/>
      <c r="D14" s="350"/>
      <c r="E14" s="352">
        <v>33</v>
      </c>
      <c r="F14" s="352">
        <v>3</v>
      </c>
      <c r="G14" s="351">
        <v>0</v>
      </c>
      <c r="H14" s="351">
        <v>0</v>
      </c>
      <c r="I14" s="364"/>
      <c r="J14" s="365">
        <v>2.5</v>
      </c>
      <c r="K14" s="366">
        <f>F14/F5</f>
        <v>0.0022238695329874</v>
      </c>
      <c r="L14" s="331"/>
      <c r="M14" s="366"/>
      <c r="N14" s="331"/>
      <c r="O14" s="331"/>
      <c r="P14" s="331"/>
      <c r="Q14" s="331"/>
    </row>
    <row r="15" ht="21.6" customHeight="1" spans="1:17">
      <c r="A15" s="349" t="s">
        <v>277</v>
      </c>
      <c r="B15" s="350"/>
      <c r="C15" s="351"/>
      <c r="D15" s="350"/>
      <c r="E15" s="352"/>
      <c r="F15" s="352">
        <v>15</v>
      </c>
      <c r="G15" s="351">
        <v>0</v>
      </c>
      <c r="H15" s="351">
        <v>0</v>
      </c>
      <c r="I15" s="364"/>
      <c r="J15" s="365"/>
      <c r="K15" s="366">
        <f>F15/F5</f>
        <v>0.011119347664937</v>
      </c>
      <c r="L15" s="331"/>
      <c r="M15" s="366"/>
      <c r="N15" s="331"/>
      <c r="O15" s="331"/>
      <c r="P15" s="331"/>
      <c r="Q15" s="331"/>
    </row>
    <row r="16" ht="21.6" customHeight="1" spans="1:17">
      <c r="A16" s="349" t="s">
        <v>278</v>
      </c>
      <c r="B16" s="350"/>
      <c r="C16" s="351"/>
      <c r="D16" s="350"/>
      <c r="E16" s="352"/>
      <c r="F16" s="352">
        <v>0</v>
      </c>
      <c r="G16" s="351">
        <v>0</v>
      </c>
      <c r="H16" s="351">
        <v>0</v>
      </c>
      <c r="I16" s="364"/>
      <c r="J16" s="365"/>
      <c r="K16" s="366">
        <f>F16/F15</f>
        <v>0</v>
      </c>
      <c r="L16" s="331"/>
      <c r="M16" s="366"/>
      <c r="N16" s="331"/>
      <c r="O16" s="331"/>
      <c r="P16" s="331"/>
      <c r="Q16" s="331"/>
    </row>
    <row r="17" ht="21.6" customHeight="1" spans="1:17">
      <c r="A17" s="349" t="s">
        <v>279</v>
      </c>
      <c r="B17" s="350"/>
      <c r="C17" s="351"/>
      <c r="D17" s="350"/>
      <c r="E17" s="352">
        <v>22</v>
      </c>
      <c r="F17" s="352">
        <v>0</v>
      </c>
      <c r="G17" s="351">
        <v>0</v>
      </c>
      <c r="H17" s="351">
        <v>0</v>
      </c>
      <c r="I17" s="364"/>
      <c r="J17" s="365"/>
      <c r="K17" s="366">
        <f>F17/F5</f>
        <v>0</v>
      </c>
      <c r="L17" s="331"/>
      <c r="M17" s="366"/>
      <c r="N17" s="331"/>
      <c r="O17" s="331"/>
      <c r="P17" s="331"/>
      <c r="Q17" s="331"/>
    </row>
    <row r="18" ht="21.6" customHeight="1" spans="1:17">
      <c r="A18" s="349" t="s">
        <v>280</v>
      </c>
      <c r="B18" s="350">
        <v>258</v>
      </c>
      <c r="C18" s="351">
        <v>161</v>
      </c>
      <c r="D18" s="350">
        <v>73</v>
      </c>
      <c r="E18" s="352">
        <v>3</v>
      </c>
      <c r="F18" s="352">
        <v>356</v>
      </c>
      <c r="G18" s="351">
        <v>27.1</v>
      </c>
      <c r="H18" s="351">
        <v>14.6</v>
      </c>
      <c r="I18" s="364">
        <v>0.057</v>
      </c>
      <c r="J18" s="365">
        <v>0.2</v>
      </c>
      <c r="K18" s="366">
        <f>F18/F5</f>
        <v>0.263899184581171</v>
      </c>
      <c r="L18" s="331"/>
      <c r="M18" s="366"/>
      <c r="N18" s="331"/>
      <c r="O18" s="331"/>
      <c r="P18" s="331"/>
      <c r="Q18" s="331"/>
    </row>
    <row r="19" ht="21.6" customHeight="1" spans="1:17">
      <c r="A19" s="349" t="s">
        <v>281</v>
      </c>
      <c r="B19" s="350"/>
      <c r="C19" s="351"/>
      <c r="D19" s="350"/>
      <c r="E19" s="352">
        <v>11</v>
      </c>
      <c r="F19" s="352">
        <v>154</v>
      </c>
      <c r="G19" s="351">
        <v>0</v>
      </c>
      <c r="H19" s="351">
        <v>0</v>
      </c>
      <c r="I19" s="364"/>
      <c r="J19" s="365">
        <v>0.8</v>
      </c>
      <c r="K19" s="366">
        <f>F19/F5</f>
        <v>0.114158636026686</v>
      </c>
      <c r="L19" s="331"/>
      <c r="M19" s="366"/>
      <c r="N19" s="331"/>
      <c r="O19" s="331"/>
      <c r="P19" s="331"/>
      <c r="Q19" s="331"/>
    </row>
    <row r="20" ht="21.6" customHeight="1" spans="1:17">
      <c r="A20" s="349" t="s">
        <v>282</v>
      </c>
      <c r="B20" s="350"/>
      <c r="C20" s="351"/>
      <c r="D20" s="350"/>
      <c r="E20" s="352"/>
      <c r="F20" s="352">
        <v>2</v>
      </c>
      <c r="G20" s="351">
        <v>0</v>
      </c>
      <c r="H20" s="351">
        <v>0</v>
      </c>
      <c r="I20" s="364"/>
      <c r="J20" s="365"/>
      <c r="K20" s="366">
        <f>F20/F5</f>
        <v>0.00148257968865827</v>
      </c>
      <c r="L20" s="331"/>
      <c r="M20" s="366"/>
      <c r="N20" s="331"/>
      <c r="O20" s="331"/>
      <c r="P20" s="331"/>
      <c r="Q20" s="331"/>
    </row>
    <row r="21" ht="21.6" customHeight="1" spans="1:17">
      <c r="A21" s="349" t="s">
        <v>283</v>
      </c>
      <c r="B21" s="351">
        <f>B5-SUM(B6:B20)</f>
        <v>65</v>
      </c>
      <c r="C21" s="351">
        <f>C5-SUM(C6:C20)</f>
        <v>97</v>
      </c>
      <c r="D21" s="351">
        <v>87</v>
      </c>
      <c r="E21" s="354">
        <v>87</v>
      </c>
      <c r="F21" s="352">
        <f>F5-F6-F7-F8-F9-F10-F11-F12-F13-F14-F15-F16-F17-F18-F19-F20</f>
        <v>432</v>
      </c>
      <c r="G21" s="351">
        <v>6.8</v>
      </c>
      <c r="H21" s="351">
        <v>8.8</v>
      </c>
      <c r="I21" s="364">
        <v>0.068</v>
      </c>
      <c r="J21" s="365">
        <v>6.6</v>
      </c>
      <c r="K21" s="366">
        <f>F21/F5</f>
        <v>0.320237212750185</v>
      </c>
      <c r="L21" s="331"/>
      <c r="M21" s="366"/>
      <c r="N21" s="331"/>
      <c r="O21" s="331"/>
      <c r="P21" s="331"/>
      <c r="Q21" s="331"/>
    </row>
    <row r="22" ht="4.5" customHeight="1" spans="1:17">
      <c r="A22" s="355"/>
      <c r="B22" s="356"/>
      <c r="C22" s="356"/>
      <c r="D22" s="357"/>
      <c r="E22" s="357"/>
      <c r="F22" s="357"/>
      <c r="G22" s="358"/>
      <c r="H22" s="358"/>
      <c r="I22" s="358"/>
      <c r="J22" s="358"/>
      <c r="K22" s="358"/>
      <c r="M22" s="367"/>
      <c r="N22" s="331"/>
      <c r="O22" s="331"/>
      <c r="P22" s="331"/>
      <c r="Q22" s="331"/>
    </row>
    <row r="23" ht="21.95" customHeight="1"/>
  </sheetData>
  <mergeCells count="3">
    <mergeCell ref="A1:J1"/>
    <mergeCell ref="B3:F3"/>
    <mergeCell ref="G3:K3"/>
  </mergeCells>
  <pageMargins left="0.747916666666667" right="0.707638888888889" top="0.826388888888889" bottom="0.826388888888889" header="0" footer="0"/>
  <pageSetup paperSize="9" pageOrder="overThenDown" orientation="landscape" verticalDpi="300"/>
  <headerFooter alignWithMargins="0" scaleWithDoc="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77"/>
  <sheetViews>
    <sheetView showZeros="0" zoomScale="85" zoomScaleNormal="85" topLeftCell="B4" workbookViewId="0">
      <selection activeCell="Q23" sqref="Q23"/>
    </sheetView>
  </sheetViews>
  <sheetFormatPr defaultColWidth="9" defaultRowHeight="14.25"/>
  <cols>
    <col min="1" max="1" width="17.625" style="296"/>
    <col min="2" max="5" width="9" style="296" customWidth="1"/>
    <col min="6" max="6" width="9" style="297" customWidth="1"/>
    <col min="7" max="11" width="9" style="296" customWidth="1"/>
    <col min="12" max="16384" width="9" style="296"/>
  </cols>
  <sheetData>
    <row r="1" ht="18.95" customHeight="1" spans="1:11">
      <c r="A1" s="2" t="s">
        <v>284</v>
      </c>
      <c r="B1" s="2"/>
      <c r="C1" s="2"/>
      <c r="D1" s="2"/>
      <c r="E1" s="2"/>
      <c r="F1" s="2"/>
      <c r="G1" s="2"/>
      <c r="H1" s="2"/>
      <c r="I1" s="2"/>
      <c r="J1" s="319"/>
      <c r="K1" s="320"/>
    </row>
    <row r="2" ht="18.6" customHeight="1" spans="1:11">
      <c r="A2" s="298"/>
      <c r="B2" s="299"/>
      <c r="C2" s="299"/>
      <c r="D2" s="299"/>
      <c r="E2" s="299"/>
      <c r="F2" s="300"/>
      <c r="G2" s="301"/>
      <c r="H2" s="302"/>
      <c r="I2" s="302"/>
      <c r="J2" s="320"/>
      <c r="K2" s="320"/>
    </row>
    <row r="3" ht="32.45" customHeight="1" spans="1:11">
      <c r="A3" s="214" t="s">
        <v>238</v>
      </c>
      <c r="B3" s="216">
        <v>2005</v>
      </c>
      <c r="C3" s="216">
        <v>2010</v>
      </c>
      <c r="D3" s="259">
        <v>2011</v>
      </c>
      <c r="E3" s="216">
        <v>2012</v>
      </c>
      <c r="F3" s="216">
        <v>2013</v>
      </c>
      <c r="G3" s="216">
        <v>2014</v>
      </c>
      <c r="H3" s="217">
        <v>2015</v>
      </c>
      <c r="I3" s="217">
        <v>2016</v>
      </c>
      <c r="J3" s="217">
        <v>2017</v>
      </c>
      <c r="K3" s="217">
        <v>2018</v>
      </c>
    </row>
    <row r="4" s="293" customFormat="1" ht="25.9" customHeight="1" spans="1:11">
      <c r="A4" s="261" t="s">
        <v>285</v>
      </c>
      <c r="B4" s="303">
        <v>0</v>
      </c>
      <c r="C4" s="303">
        <v>0</v>
      </c>
      <c r="D4" s="303">
        <v>0</v>
      </c>
      <c r="E4" s="304">
        <v>1</v>
      </c>
      <c r="F4" s="303">
        <v>1</v>
      </c>
      <c r="G4" s="303">
        <v>2</v>
      </c>
      <c r="H4" s="303">
        <v>3</v>
      </c>
      <c r="I4" s="303">
        <v>1</v>
      </c>
      <c r="J4" s="321">
        <v>5</v>
      </c>
      <c r="K4" s="321" t="s">
        <v>286</v>
      </c>
    </row>
    <row r="5" s="293" customFormat="1" ht="25.9" customHeight="1" spans="1:11">
      <c r="A5" s="305" t="s">
        <v>287</v>
      </c>
      <c r="B5" s="304"/>
      <c r="C5" s="304"/>
      <c r="D5" s="304"/>
      <c r="E5" s="304"/>
      <c r="F5" s="303"/>
      <c r="G5" s="303"/>
      <c r="H5" s="306"/>
      <c r="I5" s="306"/>
      <c r="J5" s="322"/>
      <c r="K5" s="322" t="s">
        <v>288</v>
      </c>
    </row>
    <row r="6" ht="25.9" customHeight="1" spans="1:11">
      <c r="A6" s="263" t="s">
        <v>289</v>
      </c>
      <c r="B6" s="307">
        <v>44</v>
      </c>
      <c r="C6" s="307">
        <v>144</v>
      </c>
      <c r="D6" s="307">
        <v>26</v>
      </c>
      <c r="E6" s="307">
        <v>106</v>
      </c>
      <c r="F6" s="308">
        <v>67</v>
      </c>
      <c r="G6" s="308">
        <v>54</v>
      </c>
      <c r="H6" s="308">
        <v>146</v>
      </c>
      <c r="I6" s="308">
        <v>49</v>
      </c>
      <c r="J6" s="323"/>
      <c r="K6" s="323"/>
    </row>
    <row r="7" ht="25.9" customHeight="1" spans="1:11">
      <c r="A7" s="263" t="s">
        <v>290</v>
      </c>
      <c r="B7" s="307"/>
      <c r="C7" s="307"/>
      <c r="D7" s="307"/>
      <c r="E7" s="307"/>
      <c r="F7" s="308"/>
      <c r="G7" s="308"/>
      <c r="H7" s="309"/>
      <c r="I7" s="309"/>
      <c r="J7" s="324">
        <v>147</v>
      </c>
      <c r="K7" s="324" t="s">
        <v>291</v>
      </c>
    </row>
    <row r="8" s="293" customFormat="1" ht="25.9" customHeight="1" spans="1:11">
      <c r="A8" s="305" t="s">
        <v>292</v>
      </c>
      <c r="B8" s="304"/>
      <c r="C8" s="304"/>
      <c r="D8" s="304"/>
      <c r="E8" s="304"/>
      <c r="F8" s="306"/>
      <c r="G8" s="306"/>
      <c r="H8" s="306"/>
      <c r="I8" s="306"/>
      <c r="J8" s="322"/>
      <c r="K8" s="322"/>
    </row>
    <row r="9" ht="25.9" customHeight="1" spans="1:11">
      <c r="A9" s="263" t="s">
        <v>293</v>
      </c>
      <c r="B9" s="307"/>
      <c r="C9" s="307"/>
      <c r="D9" s="307"/>
      <c r="E9" s="307"/>
      <c r="F9" s="308"/>
      <c r="G9" s="308"/>
      <c r="H9" s="309"/>
      <c r="I9" s="309"/>
      <c r="J9" s="324">
        <v>8</v>
      </c>
      <c r="K9" s="324"/>
    </row>
    <row r="10" ht="25.9" customHeight="1" spans="1:11">
      <c r="A10" s="263" t="s">
        <v>294</v>
      </c>
      <c r="B10" s="307"/>
      <c r="C10" s="307"/>
      <c r="D10" s="307"/>
      <c r="E10" s="307"/>
      <c r="F10" s="308"/>
      <c r="G10" s="308"/>
      <c r="H10" s="309"/>
      <c r="I10" s="309"/>
      <c r="J10" s="324">
        <v>3</v>
      </c>
      <c r="K10" s="324"/>
    </row>
    <row r="11" ht="25.9" customHeight="1" spans="1:11">
      <c r="A11" s="263" t="s">
        <v>295</v>
      </c>
      <c r="B11" s="307"/>
      <c r="C11" s="307"/>
      <c r="D11" s="307">
        <v>3</v>
      </c>
      <c r="E11" s="309"/>
      <c r="F11" s="308"/>
      <c r="G11" s="308"/>
      <c r="H11" s="309"/>
      <c r="I11" s="309"/>
      <c r="J11" s="324"/>
      <c r="K11" s="324"/>
    </row>
    <row r="12" ht="25.9" customHeight="1" spans="1:11">
      <c r="A12" s="263" t="s">
        <v>296</v>
      </c>
      <c r="B12" s="307"/>
      <c r="C12" s="307"/>
      <c r="D12" s="307"/>
      <c r="E12" s="307"/>
      <c r="F12" s="308"/>
      <c r="G12" s="308"/>
      <c r="H12" s="309"/>
      <c r="I12" s="309"/>
      <c r="J12" s="324">
        <v>84</v>
      </c>
      <c r="K12" s="324"/>
    </row>
    <row r="13" ht="25.9" customHeight="1" spans="1:11">
      <c r="A13" s="263" t="s">
        <v>297</v>
      </c>
      <c r="B13" s="307"/>
      <c r="C13" s="307"/>
      <c r="D13" s="307"/>
      <c r="E13" s="307"/>
      <c r="F13" s="308"/>
      <c r="G13" s="308"/>
      <c r="H13" s="309"/>
      <c r="I13" s="309"/>
      <c r="J13" s="324">
        <v>54</v>
      </c>
      <c r="K13" s="324" t="s">
        <v>291</v>
      </c>
    </row>
    <row r="14" s="293" customFormat="1" ht="25.9" customHeight="1" spans="1:11">
      <c r="A14" s="305" t="s">
        <v>298</v>
      </c>
      <c r="B14" s="304">
        <v>44</v>
      </c>
      <c r="C14" s="304">
        <v>144</v>
      </c>
      <c r="D14" s="304">
        <v>23</v>
      </c>
      <c r="E14" s="304">
        <v>106</v>
      </c>
      <c r="F14" s="303">
        <v>67</v>
      </c>
      <c r="G14" s="303">
        <v>54</v>
      </c>
      <c r="H14" s="303">
        <v>146</v>
      </c>
      <c r="I14" s="303">
        <v>49</v>
      </c>
      <c r="J14" s="321">
        <v>147</v>
      </c>
      <c r="K14" s="321" t="s">
        <v>288</v>
      </c>
    </row>
    <row r="15" ht="25.9" customHeight="1" spans="1:11">
      <c r="A15" s="263" t="s">
        <v>299</v>
      </c>
      <c r="B15" s="307">
        <v>44</v>
      </c>
      <c r="C15" s="307">
        <v>144</v>
      </c>
      <c r="D15" s="307">
        <v>26</v>
      </c>
      <c r="E15" s="307">
        <v>106</v>
      </c>
      <c r="F15" s="308">
        <v>67</v>
      </c>
      <c r="G15" s="308">
        <v>54</v>
      </c>
      <c r="H15" s="308">
        <v>146</v>
      </c>
      <c r="I15" s="308">
        <v>49</v>
      </c>
      <c r="J15" s="323"/>
      <c r="K15" s="323"/>
    </row>
    <row r="16" s="293" customFormat="1" ht="25.9" customHeight="1" spans="1:11">
      <c r="A16" s="261" t="s">
        <v>300</v>
      </c>
      <c r="B16" s="304"/>
      <c r="C16" s="304"/>
      <c r="D16" s="304"/>
      <c r="E16" s="304"/>
      <c r="F16" s="306"/>
      <c r="G16" s="306"/>
      <c r="H16" s="306"/>
      <c r="I16" s="306"/>
      <c r="J16" s="322"/>
      <c r="K16" s="322"/>
    </row>
    <row r="17" ht="25.9" customHeight="1" spans="1:11">
      <c r="A17" s="263" t="s">
        <v>301</v>
      </c>
      <c r="B17" s="307"/>
      <c r="C17" s="307"/>
      <c r="D17" s="307"/>
      <c r="E17" s="307"/>
      <c r="F17" s="308"/>
      <c r="G17" s="308"/>
      <c r="H17" s="309"/>
      <c r="I17" s="309"/>
      <c r="J17" s="324">
        <v>141</v>
      </c>
      <c r="K17" s="324" t="s">
        <v>302</v>
      </c>
    </row>
    <row r="18" s="293" customFormat="1" ht="25.9" customHeight="1" spans="1:11">
      <c r="A18" s="305" t="s">
        <v>303</v>
      </c>
      <c r="B18" s="304">
        <v>44</v>
      </c>
      <c r="C18" s="304">
        <v>144</v>
      </c>
      <c r="D18" s="304">
        <v>25</v>
      </c>
      <c r="E18" s="304">
        <v>106</v>
      </c>
      <c r="F18" s="306">
        <v>66</v>
      </c>
      <c r="G18" s="306">
        <v>53</v>
      </c>
      <c r="H18" s="303">
        <v>144</v>
      </c>
      <c r="I18" s="303">
        <v>46</v>
      </c>
      <c r="J18" s="321"/>
      <c r="K18" s="321"/>
    </row>
    <row r="19" ht="25.9" customHeight="1" spans="1:11">
      <c r="A19" s="263" t="s">
        <v>304</v>
      </c>
      <c r="B19" s="307"/>
      <c r="C19" s="307"/>
      <c r="D19" s="307"/>
      <c r="E19" s="307"/>
      <c r="F19" s="308"/>
      <c r="G19" s="308"/>
      <c r="H19" s="309"/>
      <c r="I19" s="309"/>
      <c r="J19" s="324">
        <v>88</v>
      </c>
      <c r="K19" s="324"/>
    </row>
    <row r="20" ht="25.9" customHeight="1" spans="1:11">
      <c r="A20" s="263" t="s">
        <v>305</v>
      </c>
      <c r="B20" s="307"/>
      <c r="C20" s="307"/>
      <c r="D20" s="307"/>
      <c r="E20" s="307"/>
      <c r="F20" s="308"/>
      <c r="G20" s="308"/>
      <c r="H20" s="309"/>
      <c r="I20" s="309"/>
      <c r="J20" s="324">
        <v>31</v>
      </c>
      <c r="K20" s="324"/>
    </row>
    <row r="21" ht="25.9" customHeight="1" spans="1:11">
      <c r="A21" s="263" t="s">
        <v>306</v>
      </c>
      <c r="B21" s="307"/>
      <c r="C21" s="307"/>
      <c r="D21" s="307"/>
      <c r="E21" s="307"/>
      <c r="F21" s="308"/>
      <c r="G21" s="308"/>
      <c r="H21" s="309"/>
      <c r="I21" s="309"/>
      <c r="J21" s="324">
        <v>22</v>
      </c>
      <c r="K21" s="324" t="s">
        <v>302</v>
      </c>
    </row>
    <row r="22" s="293" customFormat="1" ht="25.9" customHeight="1" spans="1:11">
      <c r="A22" s="305" t="s">
        <v>307</v>
      </c>
      <c r="B22" s="304">
        <v>44</v>
      </c>
      <c r="C22" s="304">
        <v>144</v>
      </c>
      <c r="D22" s="304">
        <v>25</v>
      </c>
      <c r="E22" s="304">
        <v>106</v>
      </c>
      <c r="F22" s="306">
        <v>66</v>
      </c>
      <c r="G22" s="306">
        <v>53</v>
      </c>
      <c r="H22" s="303">
        <v>144</v>
      </c>
      <c r="I22" s="303">
        <v>46</v>
      </c>
      <c r="J22" s="321"/>
      <c r="K22" s="321" t="s">
        <v>308</v>
      </c>
    </row>
    <row r="23" ht="25.9" customHeight="1" spans="1:11">
      <c r="A23" s="263" t="s">
        <v>309</v>
      </c>
      <c r="B23" s="307"/>
      <c r="C23" s="307"/>
      <c r="D23" s="307"/>
      <c r="E23" s="307"/>
      <c r="F23" s="308"/>
      <c r="G23" s="308"/>
      <c r="H23" s="309"/>
      <c r="I23" s="309"/>
      <c r="J23" s="321"/>
      <c r="K23" s="321"/>
    </row>
    <row r="24" ht="25.9" customHeight="1" spans="1:11">
      <c r="A24" s="263" t="s">
        <v>310</v>
      </c>
      <c r="B24" s="307"/>
      <c r="C24" s="307"/>
      <c r="D24" s="307"/>
      <c r="E24" s="307"/>
      <c r="F24" s="308"/>
      <c r="G24" s="308"/>
      <c r="H24" s="309"/>
      <c r="I24" s="309"/>
      <c r="J24" s="322"/>
      <c r="K24" s="322"/>
    </row>
    <row r="25" ht="25.9" customHeight="1" spans="1:11">
      <c r="A25" s="263" t="s">
        <v>311</v>
      </c>
      <c r="B25" s="307"/>
      <c r="C25" s="307"/>
      <c r="D25" s="307"/>
      <c r="E25" s="307"/>
      <c r="F25" s="308"/>
      <c r="G25" s="308"/>
      <c r="H25" s="309"/>
      <c r="I25" s="309"/>
      <c r="J25" s="323">
        <v>31</v>
      </c>
      <c r="K25" s="323" t="s">
        <v>312</v>
      </c>
    </row>
    <row r="26" s="293" customFormat="1" ht="25.9" customHeight="1" spans="1:11">
      <c r="A26" s="261" t="s">
        <v>313</v>
      </c>
      <c r="B26" s="304"/>
      <c r="C26" s="304"/>
      <c r="D26" s="304"/>
      <c r="E26" s="304"/>
      <c r="F26" s="303"/>
      <c r="G26" s="303"/>
      <c r="H26" s="306"/>
      <c r="I26" s="306"/>
      <c r="J26" s="325"/>
      <c r="K26" s="325"/>
    </row>
    <row r="27" ht="4.5" customHeight="1" spans="1:11">
      <c r="A27" s="310" t="s">
        <v>314</v>
      </c>
      <c r="B27" s="311" t="s">
        <v>314</v>
      </c>
      <c r="C27" s="311" t="s">
        <v>314</v>
      </c>
      <c r="D27" s="311" t="s">
        <v>314</v>
      </c>
      <c r="E27" s="311" t="s">
        <v>314</v>
      </c>
      <c r="F27" s="311"/>
      <c r="G27" s="311"/>
      <c r="H27" s="311"/>
      <c r="I27" s="311"/>
      <c r="J27" s="311"/>
      <c r="K27" s="311"/>
    </row>
    <row r="28" ht="4.5" customHeight="1" spans="1:10">
      <c r="A28" s="312"/>
      <c r="B28" s="313"/>
      <c r="C28" s="313"/>
      <c r="D28" s="313"/>
      <c r="E28" s="313"/>
      <c r="F28" s="313"/>
      <c r="G28" s="314"/>
      <c r="H28" s="314"/>
      <c r="I28" s="326"/>
      <c r="J28" s="320"/>
    </row>
    <row r="29" s="208" customFormat="1" ht="11.1" customHeight="1" spans="1:10">
      <c r="A29" s="315" t="s">
        <v>315</v>
      </c>
      <c r="B29" s="315"/>
      <c r="C29" s="315"/>
      <c r="D29" s="315"/>
      <c r="E29" s="315"/>
      <c r="F29" s="315"/>
      <c r="G29" s="315"/>
      <c r="H29" s="316"/>
      <c r="I29" s="327"/>
      <c r="J29" s="328"/>
    </row>
    <row r="30" s="294" customFormat="1" ht="18" customHeight="1" spans="1:7">
      <c r="A30" s="317"/>
      <c r="B30" s="317"/>
      <c r="C30" s="317"/>
      <c r="D30" s="317"/>
      <c r="E30" s="317"/>
      <c r="F30" s="317"/>
      <c r="G30" s="317"/>
    </row>
    <row r="31" s="295" customFormat="1" ht="12" customHeight="1" spans="6:6">
      <c r="F31" s="318"/>
    </row>
    <row r="32" s="295" customFormat="1" ht="12" spans="6:6">
      <c r="F32" s="318"/>
    </row>
    <row r="33" s="295" customFormat="1" ht="12" spans="6:6">
      <c r="F33" s="318"/>
    </row>
    <row r="34" s="295" customFormat="1" ht="12" spans="6:6">
      <c r="F34" s="318"/>
    </row>
    <row r="35" s="295" customFormat="1" ht="12" spans="6:6">
      <c r="F35" s="318"/>
    </row>
    <row r="36" s="295" customFormat="1" ht="12" spans="6:6">
      <c r="F36" s="318"/>
    </row>
    <row r="37" s="295" customFormat="1" ht="12" spans="6:6">
      <c r="F37" s="318"/>
    </row>
    <row r="38" s="295" customFormat="1" ht="12" spans="6:6">
      <c r="F38" s="318"/>
    </row>
    <row r="39" s="295" customFormat="1" ht="12" spans="6:6">
      <c r="F39" s="318"/>
    </row>
    <row r="40" s="295" customFormat="1" ht="12" spans="6:6">
      <c r="F40" s="318"/>
    </row>
    <row r="41" s="295" customFormat="1" ht="12" spans="6:6">
      <c r="F41" s="318"/>
    </row>
    <row r="42" s="295" customFormat="1" ht="12" spans="6:6">
      <c r="F42" s="318"/>
    </row>
    <row r="43" s="295" customFormat="1" ht="12" spans="6:6">
      <c r="F43" s="318"/>
    </row>
    <row r="44" s="295" customFormat="1" ht="12" spans="6:6">
      <c r="F44" s="318"/>
    </row>
    <row r="45" s="295" customFormat="1" ht="12" spans="6:6">
      <c r="F45" s="318"/>
    </row>
    <row r="46" s="295" customFormat="1" ht="12" spans="6:6">
      <c r="F46" s="318"/>
    </row>
    <row r="47" s="295" customFormat="1" ht="12" spans="6:6">
      <c r="F47" s="318"/>
    </row>
    <row r="48" s="295" customFormat="1" ht="12" spans="6:6">
      <c r="F48" s="318"/>
    </row>
    <row r="49" s="295" customFormat="1" ht="12" spans="6:6">
      <c r="F49" s="318"/>
    </row>
    <row r="50" s="295" customFormat="1" ht="12" spans="6:6">
      <c r="F50" s="318"/>
    </row>
    <row r="51" s="295" customFormat="1" ht="12" spans="6:6">
      <c r="F51" s="318"/>
    </row>
    <row r="52" s="295" customFormat="1" ht="12" spans="6:6">
      <c r="F52" s="318"/>
    </row>
    <row r="53" s="295" customFormat="1" ht="12" spans="6:6">
      <c r="F53" s="318"/>
    </row>
    <row r="54" s="295" customFormat="1" ht="12" spans="6:6">
      <c r="F54" s="318"/>
    </row>
    <row r="55" s="295" customFormat="1" ht="12" spans="6:6">
      <c r="F55" s="318"/>
    </row>
    <row r="56" s="295" customFormat="1" ht="12" spans="6:6">
      <c r="F56" s="318"/>
    </row>
    <row r="57" s="295" customFormat="1" ht="12" spans="6:6">
      <c r="F57" s="318"/>
    </row>
    <row r="58" s="295" customFormat="1" ht="12" spans="6:6">
      <c r="F58" s="318"/>
    </row>
    <row r="59" s="295" customFormat="1" ht="12" spans="6:6">
      <c r="F59" s="318"/>
    </row>
    <row r="60" s="295" customFormat="1" ht="12" spans="6:6">
      <c r="F60" s="318"/>
    </row>
    <row r="61" s="295" customFormat="1" ht="12" spans="6:6">
      <c r="F61" s="318"/>
    </row>
    <row r="62" s="295" customFormat="1" ht="12" spans="6:6">
      <c r="F62" s="318"/>
    </row>
    <row r="63" s="295" customFormat="1" ht="12" spans="6:6">
      <c r="F63" s="318"/>
    </row>
    <row r="64" s="295" customFormat="1" ht="12" spans="6:6">
      <c r="F64" s="318"/>
    </row>
    <row r="65" s="295" customFormat="1" ht="12" spans="6:6">
      <c r="F65" s="318"/>
    </row>
    <row r="66" s="295" customFormat="1" ht="12" spans="6:6">
      <c r="F66" s="318"/>
    </row>
    <row r="67" s="295" customFormat="1" ht="12" spans="6:6">
      <c r="F67" s="318"/>
    </row>
    <row r="68" s="295" customFormat="1" ht="12" spans="6:6">
      <c r="F68" s="318"/>
    </row>
    <row r="69" s="295" customFormat="1" ht="12" spans="6:6">
      <c r="F69" s="318"/>
    </row>
    <row r="70" s="295" customFormat="1" ht="12" spans="6:6">
      <c r="F70" s="318"/>
    </row>
    <row r="71" s="295" customFormat="1" ht="12" spans="6:6">
      <c r="F71" s="318"/>
    </row>
    <row r="72" s="295" customFormat="1" ht="12" spans="6:6">
      <c r="F72" s="318"/>
    </row>
    <row r="73" s="295" customFormat="1" ht="12" spans="6:6">
      <c r="F73" s="318"/>
    </row>
    <row r="74" s="295" customFormat="1" ht="12" spans="6:6">
      <c r="F74" s="318"/>
    </row>
    <row r="75" s="295" customFormat="1" ht="12" spans="6:6">
      <c r="F75" s="318"/>
    </row>
    <row r="76" s="295" customFormat="1" ht="12" spans="6:6">
      <c r="F76" s="318"/>
    </row>
    <row r="77" s="295" customFormat="1" ht="12" spans="6:6">
      <c r="F77" s="318"/>
    </row>
  </sheetData>
  <mergeCells count="1">
    <mergeCell ref="A1:J1"/>
  </mergeCells>
  <pageMargins left="0.747916666666667" right="0.707638888888889" top="0.826388888888889" bottom="0.826388888888889" header="0" footer="0"/>
  <pageSetup paperSize="9" pageOrder="overThenDown" orientation="landscape"/>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showZeros="0" tabSelected="1" zoomScale="130" zoomScaleNormal="130" workbookViewId="0">
      <selection activeCell="A7" sqref="A7"/>
    </sheetView>
  </sheetViews>
  <sheetFormatPr defaultColWidth="9" defaultRowHeight="14.25" outlineLevelCol="6"/>
  <cols>
    <col min="1" max="1" width="20.25" style="658" customWidth="1"/>
    <col min="2" max="3" width="27.625" style="658" customWidth="1"/>
    <col min="4" max="4" width="0.25" style="658" customWidth="1"/>
    <col min="5" max="5" width="9.875" style="658" hidden="1" customWidth="1"/>
    <col min="6" max="6" width="9.875" style="658" customWidth="1"/>
    <col min="7" max="16384" width="9" style="658" customWidth="1"/>
  </cols>
  <sheetData>
    <row r="1" s="657" customFormat="1" ht="21.5" customHeight="1" spans="1:3">
      <c r="A1" s="393" t="s">
        <v>17</v>
      </c>
      <c r="B1" s="393"/>
      <c r="C1" s="393"/>
    </row>
    <row r="2" ht="13.5" customHeight="1" spans="1:3">
      <c r="A2" s="665" t="s">
        <v>18</v>
      </c>
      <c r="B2" s="666"/>
      <c r="C2" s="667"/>
    </row>
    <row r="3" ht="24" customHeight="1" spans="1:3">
      <c r="A3" s="688" t="s">
        <v>1</v>
      </c>
      <c r="B3" s="689" t="s">
        <v>19</v>
      </c>
      <c r="C3" s="690" t="s">
        <v>20</v>
      </c>
    </row>
    <row r="4" s="660" customFormat="1" ht="21.75" customHeight="1" spans="1:3">
      <c r="A4" s="674" t="s">
        <v>21</v>
      </c>
      <c r="B4" s="691">
        <v>2652</v>
      </c>
      <c r="C4" s="691">
        <v>2652</v>
      </c>
    </row>
    <row r="5" ht="21.75" customHeight="1" spans="1:3">
      <c r="A5" s="677" t="s">
        <v>22</v>
      </c>
      <c r="B5" s="679">
        <v>19</v>
      </c>
      <c r="C5" s="679">
        <v>19</v>
      </c>
    </row>
    <row r="6" ht="21.75" customHeight="1" spans="1:3">
      <c r="A6" s="677" t="s">
        <v>23</v>
      </c>
      <c r="B6" s="679">
        <v>58</v>
      </c>
      <c r="C6" s="679">
        <v>58</v>
      </c>
    </row>
    <row r="7" ht="21.75" customHeight="1" spans="1:3">
      <c r="A7" s="677" t="s">
        <v>24</v>
      </c>
      <c r="B7" s="679">
        <v>7</v>
      </c>
      <c r="C7" s="679">
        <v>7</v>
      </c>
    </row>
    <row r="8" ht="21.75" customHeight="1" spans="1:3">
      <c r="A8" s="677" t="s">
        <v>25</v>
      </c>
      <c r="B8" s="679">
        <v>39</v>
      </c>
      <c r="C8" s="679">
        <v>39</v>
      </c>
    </row>
    <row r="9" ht="21.75" customHeight="1" spans="1:3">
      <c r="A9" s="677" t="s">
        <v>26</v>
      </c>
      <c r="B9" s="679">
        <v>2</v>
      </c>
      <c r="C9" s="679">
        <v>2</v>
      </c>
    </row>
    <row r="10" ht="21.75" customHeight="1" spans="1:3">
      <c r="A10" s="677" t="s">
        <v>27</v>
      </c>
      <c r="B10" s="679">
        <v>602</v>
      </c>
      <c r="C10" s="679">
        <v>602</v>
      </c>
    </row>
    <row r="11" ht="21.75" customHeight="1" spans="1:3">
      <c r="A11" s="677" t="s">
        <v>28</v>
      </c>
      <c r="B11" s="679">
        <v>442</v>
      </c>
      <c r="C11" s="679">
        <v>442</v>
      </c>
    </row>
    <row r="12" ht="21.75" customHeight="1" spans="1:3">
      <c r="A12" s="677" t="s">
        <v>29</v>
      </c>
      <c r="B12" s="679">
        <v>126</v>
      </c>
      <c r="C12" s="679">
        <v>126</v>
      </c>
    </row>
    <row r="13" ht="21.75" customHeight="1" spans="1:3">
      <c r="A13" s="677" t="s">
        <v>30</v>
      </c>
      <c r="B13" s="679">
        <v>2</v>
      </c>
      <c r="C13" s="679">
        <v>2</v>
      </c>
    </row>
    <row r="14" ht="21.75" customHeight="1" spans="1:3">
      <c r="A14" s="677" t="s">
        <v>31</v>
      </c>
      <c r="B14" s="662"/>
      <c r="C14" s="662"/>
    </row>
    <row r="15" ht="21.75" customHeight="1" spans="1:3">
      <c r="A15" s="677" t="s">
        <v>32</v>
      </c>
      <c r="B15" s="679">
        <v>42</v>
      </c>
      <c r="C15" s="679">
        <v>42</v>
      </c>
    </row>
    <row r="16" ht="21.75" customHeight="1" spans="1:3">
      <c r="A16" s="677" t="s">
        <v>33</v>
      </c>
      <c r="B16" s="679">
        <v>166</v>
      </c>
      <c r="C16" s="679">
        <v>166</v>
      </c>
    </row>
    <row r="17" ht="21.75" customHeight="1" spans="1:3">
      <c r="A17" s="677" t="s">
        <v>15</v>
      </c>
      <c r="B17" s="679">
        <v>1147</v>
      </c>
      <c r="C17" s="679">
        <v>1147</v>
      </c>
    </row>
    <row r="18" ht="4.5" customHeight="1" spans="1:3">
      <c r="A18" s="684"/>
      <c r="B18" s="687"/>
      <c r="C18" s="687"/>
    </row>
    <row r="19" ht="13" customHeight="1" spans="1:7">
      <c r="A19" s="692" t="s">
        <v>16</v>
      </c>
      <c r="B19" s="692"/>
      <c r="C19" s="692"/>
      <c r="D19" s="692"/>
      <c r="E19" s="692"/>
      <c r="F19" s="693"/>
      <c r="G19" s="693"/>
    </row>
  </sheetData>
  <mergeCells count="1">
    <mergeCell ref="A1:C1"/>
  </mergeCells>
  <pageMargins left="0.75" right="0.71" top="0.83" bottom="0.83" header="0" footer="0"/>
  <pageSetup paperSize="9" pageOrder="overThenDown" orientation="portrait" horizontalDpi="600" verticalDpi="300"/>
  <headerFooter alignWithMargins="0" scaleWithDoc="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1"/>
  <sheetViews>
    <sheetView showZeros="0" workbookViewId="0">
      <selection activeCell="Q23" sqref="Q23"/>
    </sheetView>
  </sheetViews>
  <sheetFormatPr defaultColWidth="9" defaultRowHeight="14.25"/>
  <cols>
    <col min="1" max="1" width="9" style="274" customWidth="1"/>
    <col min="2" max="2" width="11.625" style="274" customWidth="1"/>
    <col min="3" max="3" width="7.875" style="274" customWidth="1"/>
    <col min="4" max="4" width="11.75" style="274" customWidth="1"/>
    <col min="5" max="5" width="8.125" style="274" customWidth="1"/>
    <col min="6" max="6" width="11.625" style="274" customWidth="1"/>
    <col min="7" max="7" width="11.125" style="274" customWidth="1"/>
    <col min="8" max="8" width="0.25" style="274" customWidth="1"/>
    <col min="9" max="9" width="9" style="274" hidden="1" customWidth="1"/>
    <col min="10" max="16384" width="9" style="274" customWidth="1"/>
  </cols>
  <sheetData>
    <row r="1" s="273" customFormat="1" ht="18.95" customHeight="1" spans="1:7">
      <c r="A1" s="210" t="s">
        <v>316</v>
      </c>
      <c r="B1" s="210"/>
      <c r="C1" s="210"/>
      <c r="D1" s="210"/>
      <c r="E1" s="210"/>
      <c r="F1" s="210"/>
      <c r="G1" s="210"/>
    </row>
    <row r="2" ht="11.1" customHeight="1" spans="1:7">
      <c r="A2" s="211"/>
      <c r="B2" s="211"/>
      <c r="C2" s="211"/>
      <c r="D2" s="211"/>
      <c r="E2" s="211"/>
      <c r="F2" s="211"/>
      <c r="G2" s="211"/>
    </row>
    <row r="3" ht="13.5" customHeight="1" spans="1:7">
      <c r="A3" s="190" t="s">
        <v>42</v>
      </c>
      <c r="B3" s="192"/>
      <c r="C3" s="192"/>
      <c r="D3" s="192"/>
      <c r="E3" s="192"/>
      <c r="F3" s="192"/>
      <c r="G3" s="193"/>
    </row>
    <row r="4" ht="23.25" customHeight="1" spans="1:7">
      <c r="A4" s="216" t="s">
        <v>73</v>
      </c>
      <c r="B4" s="216" t="s">
        <v>317</v>
      </c>
      <c r="C4" s="216" t="s">
        <v>318</v>
      </c>
      <c r="D4" s="215"/>
      <c r="E4" s="215"/>
      <c r="F4" s="275"/>
      <c r="G4" s="276" t="s">
        <v>319</v>
      </c>
    </row>
    <row r="5" ht="17.1" customHeight="1" spans="1:7">
      <c r="A5" s="277"/>
      <c r="B5" s="277"/>
      <c r="C5" s="278" t="s">
        <v>320</v>
      </c>
      <c r="D5" s="279"/>
      <c r="E5" s="278" t="s">
        <v>321</v>
      </c>
      <c r="F5" s="280"/>
      <c r="G5" s="281"/>
    </row>
    <row r="6" ht="23.25" customHeight="1" spans="1:7">
      <c r="A6" s="277"/>
      <c r="B6" s="277"/>
      <c r="C6" s="282"/>
      <c r="D6" s="277" t="s">
        <v>322</v>
      </c>
      <c r="E6" s="282"/>
      <c r="F6" s="283" t="s">
        <v>323</v>
      </c>
      <c r="G6" s="284"/>
    </row>
    <row r="7" ht="21.5" customHeight="1" spans="1:7">
      <c r="A7" s="285">
        <v>2010</v>
      </c>
      <c r="B7" s="193">
        <v>634</v>
      </c>
      <c r="C7" s="193">
        <v>25173</v>
      </c>
      <c r="D7" s="193">
        <v>10655</v>
      </c>
      <c r="E7" s="193">
        <v>24676</v>
      </c>
      <c r="F7" s="193">
        <v>10438</v>
      </c>
      <c r="G7" s="193">
        <v>7</v>
      </c>
    </row>
    <row r="8" ht="21.5" customHeight="1" spans="1:7">
      <c r="A8" s="285">
        <v>2011</v>
      </c>
      <c r="B8" s="193">
        <v>736</v>
      </c>
      <c r="C8" s="193">
        <v>28476</v>
      </c>
      <c r="D8" s="193">
        <v>11919</v>
      </c>
      <c r="E8" s="193">
        <v>28058</v>
      </c>
      <c r="F8" s="193">
        <v>11729</v>
      </c>
      <c r="G8" s="193">
        <v>17</v>
      </c>
    </row>
    <row r="9" ht="21.5" customHeight="1" spans="1:12">
      <c r="A9" s="285">
        <v>2012</v>
      </c>
      <c r="B9" s="193">
        <v>787</v>
      </c>
      <c r="C9" s="193">
        <v>30264</v>
      </c>
      <c r="D9" s="193">
        <v>13033</v>
      </c>
      <c r="E9" s="193">
        <v>29279</v>
      </c>
      <c r="F9" s="193">
        <v>12645</v>
      </c>
      <c r="G9" s="193">
        <v>17</v>
      </c>
      <c r="L9" s="274" t="s">
        <v>8</v>
      </c>
    </row>
    <row r="10" ht="21.5" customHeight="1" spans="1:7">
      <c r="A10" s="285">
        <v>2013</v>
      </c>
      <c r="B10" s="193">
        <v>907</v>
      </c>
      <c r="C10" s="193">
        <v>33577</v>
      </c>
      <c r="D10" s="193">
        <v>13972</v>
      </c>
      <c r="E10" s="193">
        <v>32722</v>
      </c>
      <c r="F10" s="193">
        <v>13654</v>
      </c>
      <c r="G10" s="193">
        <v>16</v>
      </c>
    </row>
    <row r="11" ht="21.5" customHeight="1" spans="1:7">
      <c r="A11" s="285">
        <v>2014</v>
      </c>
      <c r="B11" s="286">
        <v>992</v>
      </c>
      <c r="C11" s="286">
        <v>35455</v>
      </c>
      <c r="D11" s="286">
        <v>14849</v>
      </c>
      <c r="E11" s="286">
        <v>32722</v>
      </c>
      <c r="F11" s="286">
        <v>14534</v>
      </c>
      <c r="G11" s="286">
        <v>27</v>
      </c>
    </row>
    <row r="12" ht="21.5" customHeight="1" spans="1:7">
      <c r="A12" s="287">
        <v>2015</v>
      </c>
      <c r="B12" s="286">
        <v>1069</v>
      </c>
      <c r="C12" s="286">
        <v>108562</v>
      </c>
      <c r="D12" s="286">
        <v>42708</v>
      </c>
      <c r="E12" s="286">
        <v>107711</v>
      </c>
      <c r="F12" s="286">
        <v>42395</v>
      </c>
      <c r="G12" s="286">
        <v>28</v>
      </c>
    </row>
    <row r="13" ht="21.5" customHeight="1" spans="1:7">
      <c r="A13" s="287">
        <v>2016</v>
      </c>
      <c r="B13" s="286">
        <v>1140</v>
      </c>
      <c r="C13" s="286">
        <v>108957</v>
      </c>
      <c r="D13" s="286">
        <v>42793</v>
      </c>
      <c r="E13" s="286">
        <v>108108</v>
      </c>
      <c r="F13" s="286">
        <v>42482</v>
      </c>
      <c r="G13" s="286">
        <v>15</v>
      </c>
    </row>
    <row r="14" ht="21.5" customHeight="1" spans="1:7">
      <c r="A14" s="285">
        <v>2017</v>
      </c>
      <c r="B14" s="288">
        <v>1098</v>
      </c>
      <c r="C14" s="288">
        <v>107830</v>
      </c>
      <c r="D14" s="288">
        <v>42287</v>
      </c>
      <c r="E14" s="288">
        <v>106987</v>
      </c>
      <c r="F14" s="288">
        <v>41988</v>
      </c>
      <c r="G14" s="288">
        <v>15</v>
      </c>
    </row>
    <row r="15" ht="21.5" customHeight="1" spans="1:7">
      <c r="A15" s="285">
        <v>2018</v>
      </c>
      <c r="B15" s="288">
        <v>1126</v>
      </c>
      <c r="C15" s="288">
        <v>80938</v>
      </c>
      <c r="D15" s="288">
        <v>32121</v>
      </c>
      <c r="E15" s="288">
        <v>79474</v>
      </c>
      <c r="F15" s="288">
        <v>31433</v>
      </c>
      <c r="G15" s="288">
        <v>33</v>
      </c>
    </row>
    <row r="16" ht="4.5" customHeight="1" spans="1:7">
      <c r="A16" s="289"/>
      <c r="B16" s="290"/>
      <c r="C16" s="290"/>
      <c r="D16" s="290"/>
      <c r="E16" s="290"/>
      <c r="F16" s="290"/>
      <c r="G16" s="290"/>
    </row>
    <row r="17" ht="1.5" customHeight="1"/>
    <row r="18" customHeight="1" spans="1:7">
      <c r="A18" s="291" t="s">
        <v>324</v>
      </c>
      <c r="B18" s="291"/>
      <c r="C18" s="291"/>
      <c r="D18" s="291"/>
      <c r="E18" s="291"/>
      <c r="F18" s="291"/>
      <c r="G18" s="291"/>
    </row>
    <row r="19" customHeight="1"/>
    <row r="20" customHeight="1" spans="5:7">
      <c r="E20" s="292" t="s">
        <v>325</v>
      </c>
      <c r="F20" s="292"/>
      <c r="G20" s="292"/>
    </row>
    <row r="21" customHeight="1" spans="5:7">
      <c r="E21" s="292" t="s">
        <v>326</v>
      </c>
      <c r="F21" s="292"/>
      <c r="G21" s="292"/>
    </row>
  </sheetData>
  <mergeCells count="11">
    <mergeCell ref="A1:G1"/>
    <mergeCell ref="A2:G2"/>
    <mergeCell ref="C4:F4"/>
    <mergeCell ref="A18:G18"/>
    <mergeCell ref="E20:G20"/>
    <mergeCell ref="E21:G21"/>
    <mergeCell ref="A4:A6"/>
    <mergeCell ref="B4:B6"/>
    <mergeCell ref="C5:C6"/>
    <mergeCell ref="E5:E6"/>
    <mergeCell ref="G4:G6"/>
  </mergeCells>
  <pageMargins left="0.75" right="0.71" top="0.83" bottom="0.83" header="0" footer="0"/>
  <pageSetup paperSize="9" pageOrder="overThenDown" orientation="portrait" horizontalDpi="200" verticalDpi="300"/>
  <headerFooter alignWithMargins="0" scaleWithDoc="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Zeros="0" workbookViewId="0">
      <selection activeCell="Q23" sqref="Q23"/>
    </sheetView>
  </sheetViews>
  <sheetFormatPr defaultColWidth="9" defaultRowHeight="14.25" outlineLevelCol="4"/>
  <cols>
    <col min="1" max="1" width="15.375" style="186" customWidth="1"/>
    <col min="2" max="4" width="11.0083333333333" style="186" customWidth="1"/>
    <col min="5" max="5" width="12.875" style="186" customWidth="1"/>
    <col min="6" max="6" width="0.25" style="186" customWidth="1"/>
    <col min="7" max="7" width="9" style="186" hidden="1" customWidth="1"/>
    <col min="8" max="16384" width="9" style="186" customWidth="1"/>
  </cols>
  <sheetData>
    <row r="1" s="256" customFormat="1" ht="18.95" customHeight="1" spans="1:5">
      <c r="A1" s="210" t="s">
        <v>327</v>
      </c>
      <c r="B1" s="210"/>
      <c r="C1" s="210"/>
      <c r="D1" s="210"/>
      <c r="E1" s="210"/>
    </row>
    <row r="2" s="256" customFormat="1" ht="14.65" customHeight="1" spans="1:5">
      <c r="A2" s="211"/>
      <c r="B2" s="211"/>
      <c r="C2" s="211"/>
      <c r="D2" s="211"/>
      <c r="E2" s="211"/>
    </row>
    <row r="3" ht="7.5" customHeight="1" spans="1:5">
      <c r="A3" s="257"/>
      <c r="B3" s="258"/>
      <c r="C3" s="258"/>
      <c r="D3" s="258"/>
      <c r="E3" s="258"/>
    </row>
    <row r="4" ht="32.1" customHeight="1" spans="1:5">
      <c r="A4" s="214" t="s">
        <v>328</v>
      </c>
      <c r="B4" s="259" t="s">
        <v>329</v>
      </c>
      <c r="C4" s="259" t="s">
        <v>330</v>
      </c>
      <c r="D4" s="259" t="s">
        <v>331</v>
      </c>
      <c r="E4" s="260" t="s">
        <v>332</v>
      </c>
    </row>
    <row r="5" s="207" customFormat="1" ht="21.5" customHeight="1" spans="1:5">
      <c r="A5" s="261" t="s">
        <v>333</v>
      </c>
      <c r="B5" s="262">
        <v>113</v>
      </c>
      <c r="C5" s="262">
        <v>48</v>
      </c>
      <c r="D5" s="262">
        <v>117</v>
      </c>
      <c r="E5" s="262">
        <v>461601</v>
      </c>
    </row>
    <row r="6" ht="21.5" customHeight="1" spans="1:5">
      <c r="A6" s="263" t="s">
        <v>334</v>
      </c>
      <c r="B6" s="264" t="s">
        <v>61</v>
      </c>
      <c r="C6" s="264" t="s">
        <v>61</v>
      </c>
      <c r="D6" s="264" t="s">
        <v>61</v>
      </c>
      <c r="E6" s="264" t="s">
        <v>61</v>
      </c>
    </row>
    <row r="7" ht="21.5" customHeight="1" spans="1:5">
      <c r="A7" s="263" t="s">
        <v>335</v>
      </c>
      <c r="B7" s="264" t="s">
        <v>61</v>
      </c>
      <c r="C7" s="264" t="s">
        <v>61</v>
      </c>
      <c r="D7" s="264" t="s">
        <v>61</v>
      </c>
      <c r="E7" s="264" t="s">
        <v>61</v>
      </c>
    </row>
    <row r="8" s="207" customFormat="1" ht="21.5" customHeight="1" spans="1:5">
      <c r="A8" s="261" t="s">
        <v>336</v>
      </c>
      <c r="B8" s="262">
        <v>98</v>
      </c>
      <c r="C8" s="265" t="s">
        <v>337</v>
      </c>
      <c r="D8" s="265" t="s">
        <v>338</v>
      </c>
      <c r="E8" s="262">
        <v>250301</v>
      </c>
    </row>
    <row r="9" ht="21.5" customHeight="1" spans="1:5">
      <c r="A9" s="263" t="s">
        <v>339</v>
      </c>
      <c r="B9" s="266">
        <v>43</v>
      </c>
      <c r="C9" s="264" t="s">
        <v>340</v>
      </c>
      <c r="D9" s="264" t="s">
        <v>341</v>
      </c>
      <c r="E9" s="266">
        <v>191400</v>
      </c>
    </row>
    <row r="10" ht="21.5" customHeight="1" spans="1:5">
      <c r="A10" s="263" t="s">
        <v>342</v>
      </c>
      <c r="B10" s="266">
        <v>55</v>
      </c>
      <c r="C10" s="264" t="s">
        <v>343</v>
      </c>
      <c r="D10" s="264" t="s">
        <v>344</v>
      </c>
      <c r="E10" s="266">
        <v>58901</v>
      </c>
    </row>
    <row r="11" ht="21.5" customHeight="1" spans="1:5">
      <c r="A11" s="263" t="s">
        <v>345</v>
      </c>
      <c r="B11" s="264" t="s">
        <v>61</v>
      </c>
      <c r="C11" s="264" t="s">
        <v>61</v>
      </c>
      <c r="D11" s="264" t="s">
        <v>61</v>
      </c>
      <c r="E11" s="264" t="s">
        <v>61</v>
      </c>
    </row>
    <row r="12" s="207" customFormat="1" ht="21.5" customHeight="1" spans="1:5">
      <c r="A12" s="261" t="s">
        <v>346</v>
      </c>
      <c r="B12" s="262">
        <v>4</v>
      </c>
      <c r="C12" s="265" t="s">
        <v>286</v>
      </c>
      <c r="D12" s="265" t="s">
        <v>61</v>
      </c>
      <c r="E12" s="262">
        <v>35000</v>
      </c>
    </row>
    <row r="13" ht="21.5" customHeight="1" spans="1:5">
      <c r="A13" s="263" t="s">
        <v>347</v>
      </c>
      <c r="B13" s="266">
        <v>1</v>
      </c>
      <c r="C13" s="264" t="s">
        <v>143</v>
      </c>
      <c r="D13" s="264" t="s">
        <v>61</v>
      </c>
      <c r="E13" s="266">
        <v>1000</v>
      </c>
    </row>
    <row r="14" ht="21.5" customHeight="1" spans="1:5">
      <c r="A14" s="267" t="s">
        <v>348</v>
      </c>
      <c r="B14" s="266">
        <v>3</v>
      </c>
      <c r="C14" s="264" t="s">
        <v>137</v>
      </c>
      <c r="D14" s="264" t="s">
        <v>61</v>
      </c>
      <c r="E14" s="266">
        <v>34000</v>
      </c>
    </row>
    <row r="15" s="207" customFormat="1" ht="21.5" customHeight="1" spans="1:5">
      <c r="A15" s="261" t="s">
        <v>283</v>
      </c>
      <c r="B15" s="262">
        <v>11</v>
      </c>
      <c r="C15" s="265" t="s">
        <v>170</v>
      </c>
      <c r="D15" s="265" t="s">
        <v>349</v>
      </c>
      <c r="E15" s="262">
        <v>176300</v>
      </c>
    </row>
    <row r="16" ht="4.5" customHeight="1" spans="1:5">
      <c r="A16" s="253"/>
      <c r="B16" s="268"/>
      <c r="C16" s="268"/>
      <c r="D16" s="268"/>
      <c r="E16" s="269"/>
    </row>
    <row r="17" ht="1.5" customHeight="1" spans="1:5">
      <c r="A17" s="270" t="s">
        <v>314</v>
      </c>
      <c r="B17" s="271"/>
      <c r="C17" s="271"/>
      <c r="D17" s="271"/>
      <c r="E17" s="271"/>
    </row>
    <row r="18" ht="1.5" customHeight="1"/>
    <row r="19" spans="1:5">
      <c r="A19" s="272" t="s">
        <v>350</v>
      </c>
      <c r="B19" s="236"/>
      <c r="C19" s="236"/>
      <c r="D19" s="236"/>
      <c r="E19" s="236"/>
    </row>
    <row r="24" spans="3:3">
      <c r="C24" s="186" t="s">
        <v>8</v>
      </c>
    </row>
  </sheetData>
  <mergeCells count="3">
    <mergeCell ref="A1:E1"/>
    <mergeCell ref="A2:E2"/>
    <mergeCell ref="B3:E3"/>
  </mergeCells>
  <pageMargins left="0.75" right="0.71" top="0.83" bottom="0.83" header="0" footer="0"/>
  <pageSetup paperSize="9" pageOrder="overThenDown" orientation="portrait" horizontalDpi="600" verticalDpi="300"/>
  <headerFooter alignWithMargins="0" scaleWithDoc="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
  <sheetViews>
    <sheetView showZeros="0" zoomScale="85" zoomScaleNormal="85" workbookViewId="0">
      <selection activeCell="Q23" sqref="Q23"/>
    </sheetView>
  </sheetViews>
  <sheetFormatPr defaultColWidth="9" defaultRowHeight="14.25" outlineLevelCol="5"/>
  <cols>
    <col min="1" max="1" width="20.75" style="188" customWidth="1"/>
    <col min="2" max="6" width="12.75" style="188" customWidth="1"/>
    <col min="7" max="7" width="0.25" style="188" customWidth="1"/>
    <col min="8" max="8" width="9" style="188" hidden="1" customWidth="1"/>
    <col min="9" max="16384" width="9" style="188" customWidth="1"/>
  </cols>
  <sheetData>
    <row r="1" ht="18.95" customHeight="1" spans="1:6">
      <c r="A1" s="210" t="s">
        <v>351</v>
      </c>
      <c r="B1" s="210"/>
      <c r="C1" s="210"/>
      <c r="D1" s="210"/>
      <c r="E1" s="210"/>
      <c r="F1" s="210"/>
    </row>
    <row r="2" ht="15.95" customHeight="1" spans="1:6">
      <c r="A2" s="211"/>
      <c r="B2" s="211"/>
      <c r="C2" s="211"/>
      <c r="D2" s="211"/>
      <c r="E2" s="211"/>
      <c r="F2" s="211"/>
    </row>
    <row r="3" ht="10.5" customHeight="1" spans="1:6">
      <c r="A3" s="239"/>
      <c r="B3" s="239"/>
      <c r="C3" s="239"/>
      <c r="D3" s="239"/>
      <c r="E3" s="239"/>
      <c r="F3" s="239"/>
    </row>
    <row r="4" ht="19.9" customHeight="1" spans="1:6">
      <c r="A4" s="240" t="s">
        <v>238</v>
      </c>
      <c r="B4" s="241" t="s">
        <v>189</v>
      </c>
      <c r="C4" s="242"/>
      <c r="D4" s="242"/>
      <c r="E4" s="242"/>
      <c r="F4" s="242"/>
    </row>
    <row r="5" ht="19.9" customHeight="1" spans="1:6">
      <c r="A5" s="243"/>
      <c r="B5" s="244"/>
      <c r="C5" s="245" t="s">
        <v>352</v>
      </c>
      <c r="D5" s="246" t="s">
        <v>353</v>
      </c>
      <c r="E5" s="246" t="s">
        <v>354</v>
      </c>
      <c r="F5" s="247" t="s">
        <v>355</v>
      </c>
    </row>
    <row r="6" ht="4.5" customHeight="1" spans="1:6">
      <c r="A6" s="248"/>
      <c r="B6" s="110"/>
      <c r="C6" s="110"/>
      <c r="D6" s="110"/>
      <c r="E6" s="110"/>
      <c r="F6" s="110"/>
    </row>
    <row r="7" ht="57.6" customHeight="1" spans="1:6">
      <c r="A7" s="249" t="s">
        <v>356</v>
      </c>
      <c r="B7" s="250">
        <v>53</v>
      </c>
      <c r="C7" s="250"/>
      <c r="D7" s="250"/>
      <c r="E7" s="250"/>
      <c r="F7" s="250">
        <v>53</v>
      </c>
    </row>
    <row r="8" ht="57.6" customHeight="1" spans="1:6">
      <c r="A8" s="249" t="s">
        <v>357</v>
      </c>
      <c r="B8" s="250"/>
      <c r="C8" s="250"/>
      <c r="D8" s="250"/>
      <c r="E8" s="250"/>
      <c r="F8" s="250"/>
    </row>
    <row r="9" ht="57.6" customHeight="1" spans="1:6">
      <c r="A9" s="249" t="s">
        <v>358</v>
      </c>
      <c r="B9" s="250"/>
      <c r="C9" s="250"/>
      <c r="D9" s="250"/>
      <c r="E9" s="250"/>
      <c r="F9" s="250"/>
    </row>
    <row r="10" ht="57.6" customHeight="1" spans="1:6">
      <c r="A10" s="249" t="s">
        <v>359</v>
      </c>
      <c r="B10" s="251">
        <v>1467220</v>
      </c>
      <c r="C10" s="251"/>
      <c r="D10" s="251"/>
      <c r="E10" s="251"/>
      <c r="F10" s="251">
        <v>1467220</v>
      </c>
    </row>
    <row r="11" ht="57.6" customHeight="1" spans="1:6">
      <c r="A11" s="249" t="s">
        <v>360</v>
      </c>
      <c r="B11" s="252">
        <v>27683.4</v>
      </c>
      <c r="C11" s="251"/>
      <c r="D11" s="251"/>
      <c r="E11" s="251"/>
      <c r="F11" s="252">
        <v>27683.4</v>
      </c>
    </row>
    <row r="12" ht="4.5" customHeight="1" spans="1:6">
      <c r="A12" s="253"/>
      <c r="B12" s="254"/>
      <c r="C12" s="254"/>
      <c r="D12" s="254"/>
      <c r="E12" s="254"/>
      <c r="F12" s="254"/>
    </row>
    <row r="13" ht="1.5" customHeight="1"/>
    <row r="14" spans="1:6">
      <c r="A14" s="255" t="s">
        <v>361</v>
      </c>
      <c r="B14" s="255"/>
      <c r="C14" s="255"/>
      <c r="D14" s="255"/>
      <c r="E14" s="255"/>
      <c r="F14" s="255"/>
    </row>
  </sheetData>
  <mergeCells count="5">
    <mergeCell ref="A1:F1"/>
    <mergeCell ref="A2:F2"/>
    <mergeCell ref="C4:F4"/>
    <mergeCell ref="A4:A5"/>
    <mergeCell ref="B4:B5"/>
  </mergeCells>
  <pageMargins left="0.75" right="0.71" top="0.83" bottom="0.83" header="0" footer="0"/>
  <pageSetup paperSize="9" pageOrder="overThenDown" orientation="portrait" horizontalDpi="600" verticalDpi="600"/>
  <headerFooter alignWithMargins="0" scaleWithDoc="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8"/>
  <sheetViews>
    <sheetView showZeros="0" topLeftCell="A21" workbookViewId="0">
      <selection activeCell="Q23" sqref="Q23"/>
    </sheetView>
  </sheetViews>
  <sheetFormatPr defaultColWidth="9" defaultRowHeight="14.25"/>
  <cols>
    <col min="1" max="1" width="7.125" style="186" customWidth="1"/>
    <col min="2" max="7" width="9.00833333333333" style="186" customWidth="1"/>
    <col min="8" max="8" width="9.5" style="186" customWidth="1"/>
    <col min="9" max="9" width="9.00833333333333" style="186" customWidth="1"/>
    <col min="10" max="10" width="0.25" style="186" customWidth="1"/>
    <col min="11" max="11" width="9" style="186" hidden="1" customWidth="1"/>
    <col min="12" max="16384" width="9" style="186" customWidth="1"/>
  </cols>
  <sheetData>
    <row r="1" ht="18.95" customHeight="1" spans="1:9">
      <c r="A1" s="210" t="s">
        <v>362</v>
      </c>
      <c r="B1" s="210"/>
      <c r="C1" s="210"/>
      <c r="D1" s="210"/>
      <c r="E1" s="210"/>
      <c r="F1" s="210"/>
      <c r="G1" s="210"/>
      <c r="H1" s="210"/>
      <c r="I1" s="210"/>
    </row>
    <row r="2" ht="11" customHeight="1" spans="1:9">
      <c r="A2" s="210"/>
      <c r="B2" s="210"/>
      <c r="C2" s="210"/>
      <c r="D2" s="210"/>
      <c r="E2" s="210"/>
      <c r="F2" s="210"/>
      <c r="G2" s="210"/>
      <c r="H2" s="210"/>
      <c r="I2" s="210"/>
    </row>
    <row r="3" customHeight="1" spans="1:10">
      <c r="A3" s="190" t="s">
        <v>363</v>
      </c>
      <c r="B3" s="191"/>
      <c r="C3" s="213"/>
      <c r="D3" s="212"/>
      <c r="E3" s="213"/>
      <c r="F3" s="213"/>
      <c r="G3" s="213"/>
      <c r="H3" s="213"/>
      <c r="I3" s="193"/>
      <c r="J3" s="188"/>
    </row>
    <row r="4" ht="17.85" customHeight="1" spans="1:10">
      <c r="A4" s="229"/>
      <c r="B4" s="230" t="s">
        <v>364</v>
      </c>
      <c r="C4" s="78"/>
      <c r="D4" s="229"/>
      <c r="E4" s="65" t="s">
        <v>365</v>
      </c>
      <c r="F4" s="229"/>
      <c r="G4" s="65" t="s">
        <v>366</v>
      </c>
      <c r="H4" s="229"/>
      <c r="I4" s="163" t="s">
        <v>367</v>
      </c>
      <c r="J4" s="188"/>
    </row>
    <row r="5" ht="16.9" customHeight="1" spans="1:11">
      <c r="A5" s="231" t="s">
        <v>368</v>
      </c>
      <c r="B5" s="232" t="s">
        <v>369</v>
      </c>
      <c r="C5" s="232" t="s">
        <v>370</v>
      </c>
      <c r="D5" s="233" t="s">
        <v>371</v>
      </c>
      <c r="E5" s="232" t="s">
        <v>369</v>
      </c>
      <c r="F5" s="233" t="s">
        <v>369</v>
      </c>
      <c r="G5" s="232" t="s">
        <v>369</v>
      </c>
      <c r="H5" s="234" t="s">
        <v>372</v>
      </c>
      <c r="I5" s="237"/>
      <c r="J5" s="188"/>
      <c r="K5" s="188"/>
    </row>
    <row r="6" ht="16.9" customHeight="1" spans="1:11">
      <c r="A6" s="165"/>
      <c r="B6" s="170" t="s">
        <v>373</v>
      </c>
      <c r="C6" s="170" t="s">
        <v>374</v>
      </c>
      <c r="D6" s="165" t="s">
        <v>375</v>
      </c>
      <c r="E6" s="170" t="s">
        <v>376</v>
      </c>
      <c r="F6" s="165" t="s">
        <v>377</v>
      </c>
      <c r="G6" s="170" t="s">
        <v>373</v>
      </c>
      <c r="H6" s="32" t="s">
        <v>378</v>
      </c>
      <c r="I6" s="238"/>
      <c r="J6" s="188"/>
      <c r="K6" s="188"/>
    </row>
    <row r="7" ht="21.5" customHeight="1" spans="1:9">
      <c r="A7" s="199">
        <v>1991</v>
      </c>
      <c r="B7" s="220"/>
      <c r="C7" s="220"/>
      <c r="D7" s="220">
        <v>10270.72</v>
      </c>
      <c r="E7" s="220"/>
      <c r="F7" s="220"/>
      <c r="G7" s="220"/>
      <c r="H7" s="220"/>
      <c r="I7" s="220"/>
    </row>
    <row r="8" ht="21.5" customHeight="1" spans="1:9">
      <c r="A8" s="199">
        <v>1992</v>
      </c>
      <c r="B8" s="220">
        <v>6316</v>
      </c>
      <c r="C8" s="220">
        <v>64</v>
      </c>
      <c r="D8" s="220">
        <v>66601.15</v>
      </c>
      <c r="E8" s="220"/>
      <c r="F8" s="220"/>
      <c r="G8" s="220"/>
      <c r="H8" s="220"/>
      <c r="I8" s="220"/>
    </row>
    <row r="9" ht="21.5" customHeight="1" spans="1:9">
      <c r="A9" s="199">
        <v>1993</v>
      </c>
      <c r="B9" s="220">
        <v>8237</v>
      </c>
      <c r="C9" s="220">
        <v>56</v>
      </c>
      <c r="D9" s="220">
        <v>75207.76</v>
      </c>
      <c r="E9" s="220"/>
      <c r="F9" s="220"/>
      <c r="G9" s="220"/>
      <c r="H9" s="220"/>
      <c r="I9" s="220"/>
    </row>
    <row r="10" ht="21.5" customHeight="1" spans="1:9">
      <c r="A10" s="199">
        <v>1994</v>
      </c>
      <c r="B10" s="220">
        <v>8938</v>
      </c>
      <c r="C10" s="220">
        <v>37</v>
      </c>
      <c r="D10" s="220">
        <v>137072.66</v>
      </c>
      <c r="E10" s="200"/>
      <c r="F10" s="220"/>
      <c r="G10" s="200"/>
      <c r="H10" s="220"/>
      <c r="I10" s="220"/>
    </row>
    <row r="11" ht="21.5" customHeight="1" spans="1:9">
      <c r="A11" s="199">
        <v>1995</v>
      </c>
      <c r="B11" s="220">
        <v>9431</v>
      </c>
      <c r="C11" s="220">
        <v>28</v>
      </c>
      <c r="D11" s="220">
        <v>474740.92</v>
      </c>
      <c r="E11" s="200"/>
      <c r="F11" s="220"/>
      <c r="G11" s="200"/>
      <c r="H11" s="220"/>
      <c r="I11" s="220"/>
    </row>
    <row r="12" ht="21.5" customHeight="1" spans="1:9">
      <c r="A12" s="199">
        <v>1996</v>
      </c>
      <c r="B12" s="220">
        <v>11425</v>
      </c>
      <c r="C12" s="220">
        <v>51</v>
      </c>
      <c r="D12" s="220">
        <v>219183</v>
      </c>
      <c r="E12" s="200"/>
      <c r="F12" s="220"/>
      <c r="G12" s="200"/>
      <c r="H12" s="220"/>
      <c r="I12" s="220"/>
    </row>
    <row r="13" ht="21.5" customHeight="1" spans="1:9">
      <c r="A13" s="199">
        <v>1997</v>
      </c>
      <c r="B13" s="220">
        <v>12691</v>
      </c>
      <c r="C13" s="220">
        <v>78</v>
      </c>
      <c r="D13" s="220">
        <v>236805</v>
      </c>
      <c r="E13" s="200"/>
      <c r="F13" s="220"/>
      <c r="G13" s="200"/>
      <c r="H13" s="220"/>
      <c r="I13" s="220"/>
    </row>
    <row r="14" ht="21.5" customHeight="1" spans="1:9">
      <c r="A14" s="199">
        <v>1998</v>
      </c>
      <c r="B14" s="220">
        <v>13784</v>
      </c>
      <c r="C14" s="220">
        <v>61</v>
      </c>
      <c r="D14" s="220">
        <v>189345</v>
      </c>
      <c r="E14" s="200"/>
      <c r="F14" s="220"/>
      <c r="G14" s="200"/>
      <c r="H14" s="220"/>
      <c r="I14" s="220"/>
    </row>
    <row r="15" ht="21.5" customHeight="1" spans="1:9">
      <c r="A15" s="199">
        <v>1999</v>
      </c>
      <c r="B15" s="220">
        <v>15715</v>
      </c>
      <c r="C15" s="220">
        <v>94</v>
      </c>
      <c r="D15" s="220">
        <v>194793</v>
      </c>
      <c r="E15" s="200"/>
      <c r="F15" s="200"/>
      <c r="G15" s="200"/>
      <c r="H15" s="220"/>
      <c r="I15" s="220"/>
    </row>
    <row r="16" ht="21.5" customHeight="1" spans="1:9">
      <c r="A16" s="199">
        <v>2000</v>
      </c>
      <c r="B16" s="200">
        <v>17843</v>
      </c>
      <c r="C16" s="220">
        <v>124</v>
      </c>
      <c r="D16" s="200">
        <v>106500</v>
      </c>
      <c r="E16" s="200"/>
      <c r="F16" s="200"/>
      <c r="G16" s="200"/>
      <c r="H16" s="220"/>
      <c r="I16" s="220"/>
    </row>
    <row r="17" ht="21.5" customHeight="1" spans="1:10">
      <c r="A17" s="199">
        <v>2001</v>
      </c>
      <c r="B17" s="200">
        <v>19563</v>
      </c>
      <c r="C17" s="200">
        <v>215</v>
      </c>
      <c r="D17" s="200">
        <v>199500</v>
      </c>
      <c r="E17" s="200"/>
      <c r="F17" s="200"/>
      <c r="G17" s="200"/>
      <c r="H17" s="220"/>
      <c r="I17" s="200"/>
      <c r="J17" s="206"/>
    </row>
    <row r="18" ht="21.5" customHeight="1" spans="1:10">
      <c r="A18" s="199">
        <v>2002</v>
      </c>
      <c r="B18" s="200">
        <v>23051</v>
      </c>
      <c r="C18" s="200">
        <v>568</v>
      </c>
      <c r="D18" s="200">
        <v>567875</v>
      </c>
      <c r="E18" s="200">
        <v>4594</v>
      </c>
      <c r="F18" s="200">
        <v>1525</v>
      </c>
      <c r="G18" s="200">
        <v>16687</v>
      </c>
      <c r="H18" s="220">
        <v>34</v>
      </c>
      <c r="I18" s="200"/>
      <c r="J18" s="206"/>
    </row>
    <row r="19" ht="21.5" customHeight="1" spans="1:10">
      <c r="A19" s="199">
        <v>2003</v>
      </c>
      <c r="B19" s="200">
        <v>24926</v>
      </c>
      <c r="C19" s="200">
        <v>1002</v>
      </c>
      <c r="D19" s="200">
        <v>2253103</v>
      </c>
      <c r="E19" s="200">
        <v>13176</v>
      </c>
      <c r="F19" s="200">
        <v>6490</v>
      </c>
      <c r="G19" s="200">
        <v>17536</v>
      </c>
      <c r="H19" s="220">
        <v>24</v>
      </c>
      <c r="I19" s="200">
        <v>2512</v>
      </c>
      <c r="J19" s="206"/>
    </row>
    <row r="20" ht="21.5" customHeight="1" spans="1:10">
      <c r="A20" s="199">
        <v>2004</v>
      </c>
      <c r="B20" s="200">
        <v>25743</v>
      </c>
      <c r="C20" s="200">
        <v>1085</v>
      </c>
      <c r="D20" s="200">
        <v>3268342</v>
      </c>
      <c r="E20" s="200">
        <v>13350</v>
      </c>
      <c r="F20" s="200">
        <v>7321</v>
      </c>
      <c r="G20" s="200">
        <v>16579</v>
      </c>
      <c r="H20" s="220">
        <v>106</v>
      </c>
      <c r="I20" s="200">
        <v>11050</v>
      </c>
      <c r="J20" s="206"/>
    </row>
    <row r="21" ht="21.5" customHeight="1" spans="1:10">
      <c r="A21" s="199">
        <v>2005</v>
      </c>
      <c r="B21" s="200">
        <v>26392</v>
      </c>
      <c r="C21" s="220">
        <v>803</v>
      </c>
      <c r="D21" s="200">
        <v>2171032</v>
      </c>
      <c r="E21" s="200">
        <v>14370</v>
      </c>
      <c r="F21" s="200">
        <v>7813</v>
      </c>
      <c r="G21" s="200">
        <v>18042</v>
      </c>
      <c r="H21" s="220">
        <v>164</v>
      </c>
      <c r="I21" s="200">
        <v>12064</v>
      </c>
      <c r="J21" s="206"/>
    </row>
    <row r="22" ht="21.5" customHeight="1" spans="1:10">
      <c r="A22" s="199">
        <v>2006</v>
      </c>
      <c r="B22" s="200">
        <v>26811</v>
      </c>
      <c r="C22" s="200">
        <v>1573</v>
      </c>
      <c r="D22" s="200">
        <v>2320690</v>
      </c>
      <c r="E22" s="200">
        <v>13931</v>
      </c>
      <c r="F22" s="200">
        <v>5329</v>
      </c>
      <c r="G22" s="200">
        <v>18557</v>
      </c>
      <c r="H22" s="220">
        <v>167</v>
      </c>
      <c r="I22" s="200">
        <v>13931</v>
      </c>
      <c r="J22" s="206"/>
    </row>
    <row r="23" ht="21.5" customHeight="1" spans="1:10">
      <c r="A23" s="199">
        <v>2007</v>
      </c>
      <c r="B23" s="200">
        <v>27937</v>
      </c>
      <c r="C23" s="200">
        <v>1458</v>
      </c>
      <c r="D23" s="200">
        <v>2444974</v>
      </c>
      <c r="E23" s="200">
        <v>15559</v>
      </c>
      <c r="F23" s="200">
        <v>5966</v>
      </c>
      <c r="G23" s="200">
        <v>21424</v>
      </c>
      <c r="H23" s="220">
        <v>180</v>
      </c>
      <c r="I23" s="200">
        <v>15559</v>
      </c>
      <c r="J23" s="206"/>
    </row>
    <row r="24" ht="21.5" customHeight="1" spans="1:10">
      <c r="A24" s="199">
        <v>2008</v>
      </c>
      <c r="B24" s="200">
        <v>28432</v>
      </c>
      <c r="C24" s="200">
        <v>1843</v>
      </c>
      <c r="D24" s="200">
        <v>2988776</v>
      </c>
      <c r="E24" s="200">
        <v>21204</v>
      </c>
      <c r="F24" s="200">
        <v>8489</v>
      </c>
      <c r="G24" s="200">
        <v>25552</v>
      </c>
      <c r="H24" s="220">
        <v>212</v>
      </c>
      <c r="I24" s="200">
        <v>21204</v>
      </c>
      <c r="J24" s="206"/>
    </row>
    <row r="25" ht="21.5" customHeight="1" spans="1:10">
      <c r="A25" s="199">
        <v>2009</v>
      </c>
      <c r="B25" s="200">
        <v>30258</v>
      </c>
      <c r="C25" s="200">
        <v>1456</v>
      </c>
      <c r="D25" s="200">
        <v>4676142</v>
      </c>
      <c r="E25" s="200">
        <v>35057</v>
      </c>
      <c r="F25" s="200">
        <v>23759</v>
      </c>
      <c r="G25" s="193">
        <v>38686</v>
      </c>
      <c r="H25" s="220">
        <v>908</v>
      </c>
      <c r="I25" s="200">
        <v>35057</v>
      </c>
      <c r="J25" s="206"/>
    </row>
    <row r="26" ht="21.5" customHeight="1" spans="1:10">
      <c r="A26" s="199">
        <v>2010</v>
      </c>
      <c r="B26" s="200">
        <v>31694</v>
      </c>
      <c r="C26" s="200">
        <v>508</v>
      </c>
      <c r="D26" s="200">
        <v>3307869</v>
      </c>
      <c r="E26" s="200">
        <v>36813</v>
      </c>
      <c r="F26" s="200">
        <v>24306</v>
      </c>
      <c r="G26" s="193">
        <v>39323</v>
      </c>
      <c r="H26" s="220">
        <v>953</v>
      </c>
      <c r="I26" s="200">
        <v>35860</v>
      </c>
      <c r="J26" s="206"/>
    </row>
    <row r="27" ht="21.5" customHeight="1" spans="1:10">
      <c r="A27" s="199">
        <v>2011</v>
      </c>
      <c r="B27" s="200">
        <v>33895</v>
      </c>
      <c r="C27" s="200">
        <v>907</v>
      </c>
      <c r="D27" s="200">
        <v>2964573</v>
      </c>
      <c r="E27" s="200">
        <v>37592</v>
      </c>
      <c r="F27" s="200">
        <v>24992</v>
      </c>
      <c r="G27" s="200">
        <v>39368</v>
      </c>
      <c r="H27" s="200">
        <v>875</v>
      </c>
      <c r="I27" s="200">
        <v>36702</v>
      </c>
      <c r="J27" s="206"/>
    </row>
    <row r="28" ht="21.5" customHeight="1" spans="1:10">
      <c r="A28" s="199">
        <v>2012</v>
      </c>
      <c r="B28" s="200">
        <v>39329</v>
      </c>
      <c r="C28" s="200">
        <v>681</v>
      </c>
      <c r="D28" s="200">
        <v>3207087</v>
      </c>
      <c r="E28" s="200">
        <v>45935</v>
      </c>
      <c r="F28" s="200">
        <v>25728</v>
      </c>
      <c r="G28" s="200">
        <v>42279</v>
      </c>
      <c r="H28" s="200">
        <v>135</v>
      </c>
      <c r="I28" s="200">
        <v>42279</v>
      </c>
      <c r="J28" s="206"/>
    </row>
    <row r="29" ht="21.5" customHeight="1" spans="1:10">
      <c r="A29" s="199">
        <v>2013</v>
      </c>
      <c r="B29" s="200">
        <v>44743</v>
      </c>
      <c r="C29" s="200">
        <v>1248</v>
      </c>
      <c r="D29" s="200">
        <v>5639999</v>
      </c>
      <c r="E29" s="200">
        <v>48670</v>
      </c>
      <c r="F29" s="200">
        <v>26654</v>
      </c>
      <c r="G29" s="200">
        <v>39330</v>
      </c>
      <c r="H29" s="200">
        <v>115</v>
      </c>
      <c r="I29" s="200">
        <v>39615</v>
      </c>
      <c r="J29" s="206"/>
    </row>
    <row r="30" ht="21.5" customHeight="1" spans="1:10">
      <c r="A30" s="199">
        <v>2014</v>
      </c>
      <c r="B30" s="200">
        <v>47684</v>
      </c>
      <c r="C30" s="200">
        <v>1263</v>
      </c>
      <c r="D30" s="200">
        <v>9734640</v>
      </c>
      <c r="E30" s="200">
        <v>47299</v>
      </c>
      <c r="F30" s="200">
        <v>27264</v>
      </c>
      <c r="G30" s="200">
        <v>39814</v>
      </c>
      <c r="H30" s="200">
        <v>77</v>
      </c>
      <c r="I30" s="200">
        <v>40147</v>
      </c>
      <c r="J30" s="206"/>
    </row>
    <row r="31" ht="21.5" customHeight="1" spans="1:10">
      <c r="A31" s="199">
        <v>2015</v>
      </c>
      <c r="B31" s="200">
        <v>48073</v>
      </c>
      <c r="C31" s="200">
        <v>1744</v>
      </c>
      <c r="D31" s="200">
        <v>11599173</v>
      </c>
      <c r="E31" s="200">
        <v>42533</v>
      </c>
      <c r="F31" s="200">
        <v>28137</v>
      </c>
      <c r="G31" s="200">
        <v>38976</v>
      </c>
      <c r="H31" s="200">
        <v>83</v>
      </c>
      <c r="I31" s="200">
        <v>39589</v>
      </c>
      <c r="J31" s="206"/>
    </row>
    <row r="32" ht="21.5" customHeight="1" spans="1:10">
      <c r="A32" s="201">
        <v>2016</v>
      </c>
      <c r="B32" s="200">
        <v>48403</v>
      </c>
      <c r="C32" s="200">
        <v>2030</v>
      </c>
      <c r="D32" s="200">
        <v>17977316</v>
      </c>
      <c r="E32" s="200">
        <v>44875</v>
      </c>
      <c r="F32" s="200">
        <v>28793</v>
      </c>
      <c r="G32" s="200">
        <v>42821</v>
      </c>
      <c r="H32" s="200">
        <v>119</v>
      </c>
      <c r="I32" s="200">
        <v>43144</v>
      </c>
      <c r="J32" s="206"/>
    </row>
    <row r="33" ht="21.5" customHeight="1" spans="1:10">
      <c r="A33" s="201">
        <v>2017</v>
      </c>
      <c r="B33" s="202">
        <v>46960</v>
      </c>
      <c r="C33" s="202">
        <v>1963</v>
      </c>
      <c r="D33" s="202">
        <v>21273660</v>
      </c>
      <c r="E33" s="202">
        <v>46532</v>
      </c>
      <c r="F33" s="202">
        <v>29198</v>
      </c>
      <c r="G33" s="202">
        <v>42947</v>
      </c>
      <c r="H33" s="202">
        <v>117</v>
      </c>
      <c r="I33" s="202">
        <v>44057</v>
      </c>
      <c r="J33" s="206"/>
    </row>
    <row r="34" ht="21.5" customHeight="1" spans="1:10">
      <c r="A34" s="201">
        <v>2018</v>
      </c>
      <c r="B34" s="202">
        <v>47139</v>
      </c>
      <c r="C34" s="202">
        <v>1714</v>
      </c>
      <c r="D34" s="202">
        <v>24962137</v>
      </c>
      <c r="E34" s="202">
        <v>49381</v>
      </c>
      <c r="F34" s="202">
        <v>30104</v>
      </c>
      <c r="G34" s="202">
        <v>47236</v>
      </c>
      <c r="H34" s="202">
        <v>138</v>
      </c>
      <c r="I34" s="202">
        <v>46988</v>
      </c>
      <c r="J34" s="206"/>
    </row>
    <row r="35" ht="4.5" customHeight="1" spans="1:10">
      <c r="A35" s="203"/>
      <c r="B35" s="225"/>
      <c r="C35" s="225"/>
      <c r="D35" s="225"/>
      <c r="E35" s="225"/>
      <c r="F35" s="225"/>
      <c r="G35" s="225"/>
      <c r="H35" s="225"/>
      <c r="I35" s="225"/>
      <c r="J35" s="206"/>
    </row>
    <row r="36" ht="1.5" customHeight="1"/>
    <row r="37" spans="1:9">
      <c r="A37" s="235" t="s">
        <v>379</v>
      </c>
      <c r="B37" s="236"/>
      <c r="C37" s="236"/>
      <c r="D37" s="236"/>
      <c r="E37" s="236"/>
      <c r="F37" s="236"/>
      <c r="G37" s="236"/>
      <c r="H37" s="236"/>
      <c r="I37" s="236"/>
    </row>
    <row r="38" spans="1:9">
      <c r="A38" s="227" t="s">
        <v>380</v>
      </c>
      <c r="B38" s="227"/>
      <c r="C38" s="227"/>
      <c r="D38" s="227"/>
      <c r="E38" s="227"/>
      <c r="F38" s="227"/>
      <c r="G38" s="227"/>
      <c r="H38" s="227"/>
      <c r="I38" s="227"/>
    </row>
  </sheetData>
  <mergeCells count="5">
    <mergeCell ref="A1:I1"/>
    <mergeCell ref="B4:D4"/>
    <mergeCell ref="E4:F4"/>
    <mergeCell ref="G4:H4"/>
    <mergeCell ref="I4:I6"/>
  </mergeCells>
  <pageMargins left="0.75" right="0.709027777777778" top="0.829861111111111" bottom="0.829861111111111" header="0" footer="0"/>
  <pageSetup paperSize="9" pageOrder="overThenDown" orientation="portrait" horizontalDpi="600" verticalDpi="600"/>
  <headerFooter alignWithMargins="0" scaleWithDoc="0"/>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7"/>
  <sheetViews>
    <sheetView showZeros="0" topLeftCell="A58" workbookViewId="0">
      <selection activeCell="Q23" sqref="Q23"/>
    </sheetView>
  </sheetViews>
  <sheetFormatPr defaultColWidth="9" defaultRowHeight="14.25"/>
  <cols>
    <col min="1" max="1" width="9" style="186" customWidth="1"/>
    <col min="2" max="2" width="10.325" style="186" customWidth="1"/>
    <col min="3" max="5" width="9.00833333333333" style="186" customWidth="1"/>
    <col min="6" max="6" width="10.8666666666667" style="186" customWidth="1"/>
    <col min="7" max="7" width="8" style="186" customWidth="1"/>
    <col min="8" max="8" width="3.26666666666667" style="186" customWidth="1"/>
    <col min="9" max="9" width="8.125" style="209" customWidth="1"/>
    <col min="10" max="16384" width="9" style="186" customWidth="1"/>
  </cols>
  <sheetData>
    <row r="1" ht="16.5" customHeight="1" spans="1:6">
      <c r="A1" s="210" t="s">
        <v>381</v>
      </c>
      <c r="B1" s="210"/>
      <c r="C1" s="210"/>
      <c r="D1" s="210"/>
      <c r="E1" s="210"/>
      <c r="F1" s="210"/>
    </row>
    <row r="2" ht="3.6" customHeight="1" spans="1:6">
      <c r="A2" s="211"/>
      <c r="B2" s="211"/>
      <c r="C2" s="211"/>
      <c r="D2" s="211"/>
      <c r="E2" s="211"/>
      <c r="F2" s="211"/>
    </row>
    <row r="3" ht="4.35" customHeight="1" spans="1:6">
      <c r="A3" s="189"/>
      <c r="B3" s="189"/>
      <c r="C3" s="189"/>
      <c r="D3" s="189"/>
      <c r="E3" s="189"/>
      <c r="F3" s="189"/>
    </row>
    <row r="4" ht="12.75" customHeight="1" spans="1:6">
      <c r="A4" s="190" t="s">
        <v>382</v>
      </c>
      <c r="B4" s="212"/>
      <c r="C4" s="213"/>
      <c r="D4" s="213"/>
      <c r="E4" s="213"/>
      <c r="F4" s="193"/>
    </row>
    <row r="5" ht="21.5" customHeight="1" spans="1:6">
      <c r="A5" s="214" t="s">
        <v>383</v>
      </c>
      <c r="B5" s="215" t="s">
        <v>384</v>
      </c>
      <c r="C5" s="216" t="s">
        <v>385</v>
      </c>
      <c r="D5" s="216" t="s">
        <v>386</v>
      </c>
      <c r="E5" s="216" t="s">
        <v>366</v>
      </c>
      <c r="F5" s="217" t="s">
        <v>387</v>
      </c>
    </row>
    <row r="6" ht="14.5" customHeight="1" spans="1:6">
      <c r="A6" s="218" t="s">
        <v>388</v>
      </c>
      <c r="B6" s="219"/>
      <c r="C6" s="219"/>
      <c r="D6" s="219"/>
      <c r="E6" s="219"/>
      <c r="F6" s="219"/>
    </row>
    <row r="7" ht="14.5" customHeight="1" spans="1:9">
      <c r="A7" s="199">
        <v>1991</v>
      </c>
      <c r="B7" s="219"/>
      <c r="C7" s="220">
        <v>10.82843</v>
      </c>
      <c r="D7" s="219"/>
      <c r="E7" s="219"/>
      <c r="F7" s="219"/>
      <c r="I7" s="222"/>
    </row>
    <row r="8" ht="14.5" customHeight="1" spans="1:9">
      <c r="A8" s="199">
        <v>1992</v>
      </c>
      <c r="B8" s="219"/>
      <c r="C8" s="220">
        <v>23.284169</v>
      </c>
      <c r="D8" s="219"/>
      <c r="E8" s="219"/>
      <c r="F8" s="219"/>
      <c r="I8" s="222"/>
    </row>
    <row r="9" ht="14.5" customHeight="1" spans="1:9">
      <c r="A9" s="199">
        <v>1993</v>
      </c>
      <c r="B9" s="219"/>
      <c r="C9" s="220">
        <v>30.053897</v>
      </c>
      <c r="D9" s="219"/>
      <c r="E9" s="219"/>
      <c r="F9" s="219"/>
      <c r="I9" s="222"/>
    </row>
    <row r="10" ht="14.5" customHeight="1" spans="1:9">
      <c r="A10" s="199">
        <v>1994</v>
      </c>
      <c r="B10" s="219"/>
      <c r="C10" s="220">
        <v>36.542463</v>
      </c>
      <c r="D10" s="219"/>
      <c r="E10" s="219"/>
      <c r="F10" s="219"/>
      <c r="I10" s="222"/>
    </row>
    <row r="11" ht="14.5" customHeight="1" spans="1:9">
      <c r="A11" s="199">
        <v>1995</v>
      </c>
      <c r="B11" s="219"/>
      <c r="C11" s="220">
        <v>52.519154</v>
      </c>
      <c r="D11" s="219"/>
      <c r="E11" s="219"/>
      <c r="F11" s="219"/>
      <c r="I11" s="222"/>
    </row>
    <row r="12" ht="14.5" customHeight="1" spans="1:9">
      <c r="A12" s="199">
        <v>1996</v>
      </c>
      <c r="B12" s="219"/>
      <c r="C12" s="220">
        <v>66.207783</v>
      </c>
      <c r="D12" s="219"/>
      <c r="E12" s="219"/>
      <c r="F12" s="219"/>
      <c r="I12" s="222"/>
    </row>
    <row r="13" ht="14.5" customHeight="1" spans="1:9">
      <c r="A13" s="199">
        <v>1997</v>
      </c>
      <c r="B13" s="219"/>
      <c r="C13" s="220">
        <v>59.679286</v>
      </c>
      <c r="D13" s="219"/>
      <c r="E13" s="219"/>
      <c r="F13" s="219"/>
      <c r="I13" s="222"/>
    </row>
    <row r="14" ht="14.5" customHeight="1" spans="1:9">
      <c r="A14" s="199">
        <v>1998</v>
      </c>
      <c r="B14" s="219"/>
      <c r="C14" s="220">
        <v>63.131794</v>
      </c>
      <c r="D14" s="219"/>
      <c r="E14" s="219"/>
      <c r="F14" s="219"/>
      <c r="I14" s="222"/>
    </row>
    <row r="15" ht="14.5" customHeight="1" spans="1:9">
      <c r="A15" s="199">
        <v>1999</v>
      </c>
      <c r="B15" s="219"/>
      <c r="C15" s="220">
        <v>162.167308</v>
      </c>
      <c r="D15" s="219"/>
      <c r="E15" s="219"/>
      <c r="F15" s="219"/>
      <c r="I15" s="222"/>
    </row>
    <row r="16" ht="14.5" customHeight="1" spans="1:9">
      <c r="A16" s="199">
        <v>2000</v>
      </c>
      <c r="B16" s="219"/>
      <c r="C16" s="220">
        <v>152.946817</v>
      </c>
      <c r="D16" s="219"/>
      <c r="E16" s="219"/>
      <c r="F16" s="219"/>
      <c r="I16" s="222"/>
    </row>
    <row r="17" ht="14.5" customHeight="1" spans="1:9">
      <c r="A17" s="199">
        <v>2001</v>
      </c>
      <c r="B17" s="219"/>
      <c r="C17" s="220">
        <v>175.078848</v>
      </c>
      <c r="D17" s="219"/>
      <c r="E17" s="219"/>
      <c r="F17" s="219"/>
      <c r="I17" s="222"/>
    </row>
    <row r="18" ht="14.5" customHeight="1" spans="1:10">
      <c r="A18" s="199">
        <v>2002</v>
      </c>
      <c r="B18" s="200">
        <v>7418</v>
      </c>
      <c r="C18" s="200">
        <v>216.089844</v>
      </c>
      <c r="D18" s="200">
        <v>404</v>
      </c>
      <c r="E18" s="200">
        <v>92</v>
      </c>
      <c r="F18" s="200"/>
      <c r="I18" s="222"/>
      <c r="J18" s="223"/>
    </row>
    <row r="19" ht="14.5" customHeight="1" spans="1:10">
      <c r="A19" s="199">
        <v>2003</v>
      </c>
      <c r="B19" s="200">
        <v>7733</v>
      </c>
      <c r="C19" s="200">
        <v>233.704857</v>
      </c>
      <c r="D19" s="200">
        <v>492</v>
      </c>
      <c r="E19" s="200">
        <v>109</v>
      </c>
      <c r="F19" s="200">
        <v>16</v>
      </c>
      <c r="I19" s="222"/>
      <c r="J19" s="223"/>
    </row>
    <row r="20" ht="14.5" customHeight="1" spans="1:10">
      <c r="A20" s="199">
        <v>2004</v>
      </c>
      <c r="B20" s="200">
        <v>8337</v>
      </c>
      <c r="C20" s="200">
        <v>272.914168</v>
      </c>
      <c r="D20" s="200">
        <v>1193</v>
      </c>
      <c r="E20" s="200">
        <v>121</v>
      </c>
      <c r="F20" s="200">
        <v>54</v>
      </c>
      <c r="I20" s="222"/>
      <c r="J20" s="223"/>
    </row>
    <row r="21" ht="14.5" customHeight="1" spans="1:10">
      <c r="A21" s="199">
        <v>2005</v>
      </c>
      <c r="B21" s="200">
        <v>8272</v>
      </c>
      <c r="C21" s="200">
        <v>285.193371</v>
      </c>
      <c r="D21" s="200">
        <v>1383</v>
      </c>
      <c r="E21" s="200">
        <v>130</v>
      </c>
      <c r="F21" s="200">
        <v>86</v>
      </c>
      <c r="I21" s="222"/>
      <c r="J21" s="223"/>
    </row>
    <row r="22" ht="14.5" customHeight="1" spans="1:9">
      <c r="A22" s="199">
        <v>2006</v>
      </c>
      <c r="B22" s="200">
        <v>9704</v>
      </c>
      <c r="C22" s="200">
        <v>345.313817</v>
      </c>
      <c r="D22" s="200">
        <v>1379</v>
      </c>
      <c r="E22" s="200">
        <v>144</v>
      </c>
      <c r="F22" s="200">
        <v>106</v>
      </c>
      <c r="I22" s="222"/>
    </row>
    <row r="23" ht="14.5" customHeight="1" spans="1:9">
      <c r="A23" s="199">
        <v>2007</v>
      </c>
      <c r="B23" s="200">
        <v>13589</v>
      </c>
      <c r="C23" s="200">
        <v>416.601958</v>
      </c>
      <c r="D23" s="200">
        <v>2099</v>
      </c>
      <c r="E23" s="200">
        <v>166</v>
      </c>
      <c r="F23" s="200">
        <v>133</v>
      </c>
      <c r="I23" s="222"/>
    </row>
    <row r="24" ht="14.5" customHeight="1" spans="1:9">
      <c r="A24" s="199">
        <v>2008</v>
      </c>
      <c r="B24" s="200">
        <v>18239</v>
      </c>
      <c r="C24" s="200">
        <v>579.470339</v>
      </c>
      <c r="D24" s="200">
        <v>4595</v>
      </c>
      <c r="E24" s="200">
        <v>232</v>
      </c>
      <c r="F24" s="200">
        <v>181</v>
      </c>
      <c r="I24" s="222"/>
    </row>
    <row r="25" ht="14.5" customHeight="1" spans="1:9">
      <c r="A25" s="199">
        <v>2009</v>
      </c>
      <c r="B25" s="200">
        <v>30223</v>
      </c>
      <c r="C25" s="200">
        <v>1862.122073</v>
      </c>
      <c r="D25" s="200">
        <v>9055</v>
      </c>
      <c r="E25" s="200">
        <v>309</v>
      </c>
      <c r="F25" s="200">
        <v>227</v>
      </c>
      <c r="I25" s="222"/>
    </row>
    <row r="26" ht="14.5" customHeight="1" spans="1:9">
      <c r="A26" s="199">
        <v>2010</v>
      </c>
      <c r="B26" s="200">
        <v>41090</v>
      </c>
      <c r="C26" s="200">
        <v>909.46148</v>
      </c>
      <c r="D26" s="200">
        <v>12417</v>
      </c>
      <c r="E26" s="200">
        <v>389</v>
      </c>
      <c r="F26" s="200">
        <v>272</v>
      </c>
      <c r="I26" s="222"/>
    </row>
    <row r="27" ht="14.5" customHeight="1" spans="1:9">
      <c r="A27" s="199">
        <v>2011</v>
      </c>
      <c r="B27" s="200">
        <v>65927</v>
      </c>
      <c r="C27" s="200">
        <v>1862.570212</v>
      </c>
      <c r="D27" s="200">
        <v>14077</v>
      </c>
      <c r="E27" s="200">
        <v>557</v>
      </c>
      <c r="F27" s="200">
        <v>443</v>
      </c>
      <c r="I27" s="222"/>
    </row>
    <row r="28" ht="14.5" customHeight="1" spans="1:9">
      <c r="A28" s="199">
        <v>2012</v>
      </c>
      <c r="B28" s="200">
        <v>48276</v>
      </c>
      <c r="C28" s="200">
        <v>2116.768886</v>
      </c>
      <c r="D28" s="200">
        <v>14360</v>
      </c>
      <c r="E28" s="200">
        <v>600</v>
      </c>
      <c r="F28" s="200">
        <v>548</v>
      </c>
      <c r="I28" s="222"/>
    </row>
    <row r="29" ht="14.5" customHeight="1" spans="1:9">
      <c r="A29" s="199">
        <v>2013</v>
      </c>
      <c r="B29" s="200">
        <v>57764</v>
      </c>
      <c r="C29" s="200">
        <v>1332.052515</v>
      </c>
      <c r="D29" s="200">
        <v>15434</v>
      </c>
      <c r="E29" s="200">
        <v>676</v>
      </c>
      <c r="F29" s="200">
        <v>685</v>
      </c>
      <c r="I29" s="222"/>
    </row>
    <row r="30" ht="14.5" customHeight="1" spans="1:9">
      <c r="A30" s="199">
        <v>2014</v>
      </c>
      <c r="B30" s="200">
        <v>55829</v>
      </c>
      <c r="C30" s="200">
        <v>1464.000415</v>
      </c>
      <c r="D30" s="200">
        <v>16906</v>
      </c>
      <c r="E30" s="200">
        <v>713</v>
      </c>
      <c r="F30" s="200">
        <v>740</v>
      </c>
      <c r="I30" s="222"/>
    </row>
    <row r="31" ht="14.5" customHeight="1" spans="1:9">
      <c r="A31" s="199">
        <v>2015</v>
      </c>
      <c r="B31" s="200">
        <v>76976</v>
      </c>
      <c r="C31" s="200">
        <v>1751.67105</v>
      </c>
      <c r="D31" s="200">
        <v>19315</v>
      </c>
      <c r="E31" s="200">
        <v>1328</v>
      </c>
      <c r="F31" s="200">
        <v>821</v>
      </c>
      <c r="I31" s="222"/>
    </row>
    <row r="32" s="1" customFormat="1" ht="14.5" customHeight="1" spans="1:9">
      <c r="A32" s="201">
        <v>2016</v>
      </c>
      <c r="B32" s="200">
        <v>87766</v>
      </c>
      <c r="C32" s="200">
        <v>1653</v>
      </c>
      <c r="D32" s="200">
        <v>16903</v>
      </c>
      <c r="E32" s="200">
        <v>1377</v>
      </c>
      <c r="F32" s="200">
        <v>809</v>
      </c>
      <c r="I32" s="222"/>
    </row>
    <row r="33" s="1" customFormat="1" ht="14.5" customHeight="1" spans="1:9">
      <c r="A33" s="201">
        <v>2017</v>
      </c>
      <c r="B33" s="202">
        <v>130514</v>
      </c>
      <c r="C33" s="202">
        <v>1225</v>
      </c>
      <c r="D33" s="202">
        <v>19477</v>
      </c>
      <c r="E33" s="202">
        <v>1421</v>
      </c>
      <c r="F33" s="202">
        <v>935</v>
      </c>
      <c r="I33" s="222"/>
    </row>
    <row r="34" s="1" customFormat="1" ht="14.5" customHeight="1" spans="1:9">
      <c r="A34" s="201">
        <v>2018</v>
      </c>
      <c r="B34" s="202">
        <v>143964</v>
      </c>
      <c r="C34" s="202">
        <v>1941</v>
      </c>
      <c r="D34" s="202">
        <v>24801</v>
      </c>
      <c r="E34" s="202">
        <v>1274</v>
      </c>
      <c r="F34" s="202">
        <v>1372</v>
      </c>
      <c r="I34" s="222"/>
    </row>
    <row r="35" s="1" customFormat="1" ht="14.5" customHeight="1" spans="1:9">
      <c r="A35" s="199"/>
      <c r="B35" s="200"/>
      <c r="C35" s="200"/>
      <c r="D35" s="200"/>
      <c r="E35" s="200"/>
      <c r="F35" s="200"/>
      <c r="I35" s="222"/>
    </row>
    <row r="36" s="207" customFormat="1" ht="14.5" customHeight="1" spans="1:9">
      <c r="A36" s="218" t="s">
        <v>389</v>
      </c>
      <c r="B36" s="221"/>
      <c r="C36" s="219"/>
      <c r="D36" s="219"/>
      <c r="E36" s="219"/>
      <c r="F36" s="219"/>
      <c r="I36" s="224"/>
    </row>
    <row r="37" ht="14.5" customHeight="1" spans="1:9">
      <c r="A37" s="199">
        <v>1991</v>
      </c>
      <c r="B37" s="193"/>
      <c r="C37" s="220">
        <v>1.027072</v>
      </c>
      <c r="D37" s="219"/>
      <c r="E37" s="219"/>
      <c r="F37" s="219"/>
      <c r="I37" s="222"/>
    </row>
    <row r="38" ht="14.5" customHeight="1" spans="1:9">
      <c r="A38" s="199">
        <v>1992</v>
      </c>
      <c r="B38" s="193"/>
      <c r="C38" s="220">
        <v>6.660115</v>
      </c>
      <c r="D38" s="219"/>
      <c r="E38" s="219"/>
      <c r="F38" s="219"/>
      <c r="I38" s="222"/>
    </row>
    <row r="39" ht="14.5" customHeight="1" spans="1:9">
      <c r="A39" s="199">
        <v>1993</v>
      </c>
      <c r="B39" s="193"/>
      <c r="C39" s="220">
        <v>7.520776</v>
      </c>
      <c r="D39" s="219"/>
      <c r="E39" s="219"/>
      <c r="F39" s="219"/>
      <c r="I39" s="222"/>
    </row>
    <row r="40" ht="14.5" customHeight="1" spans="1:9">
      <c r="A40" s="199">
        <v>1994</v>
      </c>
      <c r="B40" s="193"/>
      <c r="C40" s="220">
        <v>13.707266</v>
      </c>
      <c r="D40" s="219"/>
      <c r="E40" s="219"/>
      <c r="F40" s="219"/>
      <c r="I40" s="222"/>
    </row>
    <row r="41" ht="14.5" customHeight="1" spans="1:9">
      <c r="A41" s="199">
        <v>1995</v>
      </c>
      <c r="B41" s="193"/>
      <c r="C41" s="220">
        <v>47.474092</v>
      </c>
      <c r="D41" s="219"/>
      <c r="E41" s="219"/>
      <c r="F41" s="219"/>
      <c r="I41" s="222"/>
    </row>
    <row r="42" ht="14.5" customHeight="1" spans="1:9">
      <c r="A42" s="199">
        <v>1996</v>
      </c>
      <c r="B42" s="193"/>
      <c r="C42" s="220">
        <v>21.9183</v>
      </c>
      <c r="D42" s="219"/>
      <c r="E42" s="219"/>
      <c r="F42" s="219"/>
      <c r="I42" s="222"/>
    </row>
    <row r="43" ht="14.5" customHeight="1" spans="1:9">
      <c r="A43" s="199">
        <v>1997</v>
      </c>
      <c r="B43" s="193"/>
      <c r="C43" s="220">
        <v>23.6805</v>
      </c>
      <c r="D43" s="219"/>
      <c r="E43" s="219"/>
      <c r="F43" s="219"/>
      <c r="I43" s="222"/>
    </row>
    <row r="44" ht="14.5" customHeight="1" spans="1:9">
      <c r="A44" s="199">
        <v>1998</v>
      </c>
      <c r="B44" s="193"/>
      <c r="C44" s="220">
        <v>18.9345</v>
      </c>
      <c r="D44" s="219"/>
      <c r="E44" s="219"/>
      <c r="F44" s="219"/>
      <c r="I44" s="222"/>
    </row>
    <row r="45" ht="14.5" customHeight="1" spans="1:9">
      <c r="A45" s="199">
        <v>1999</v>
      </c>
      <c r="B45" s="193"/>
      <c r="C45" s="220">
        <v>19.4793</v>
      </c>
      <c r="D45" s="219"/>
      <c r="E45" s="219"/>
      <c r="F45" s="219"/>
      <c r="I45" s="222"/>
    </row>
    <row r="46" ht="14.5" customHeight="1" spans="1:9">
      <c r="A46" s="199">
        <v>2000</v>
      </c>
      <c r="B46" s="193"/>
      <c r="C46" s="220">
        <v>15.005</v>
      </c>
      <c r="D46" s="219"/>
      <c r="E46" s="219"/>
      <c r="F46" s="219"/>
      <c r="I46" s="222"/>
    </row>
    <row r="47" ht="14.5" customHeight="1" spans="1:9">
      <c r="A47" s="199">
        <v>2001</v>
      </c>
      <c r="B47" s="193"/>
      <c r="C47" s="220">
        <v>20.9652</v>
      </c>
      <c r="D47" s="219"/>
      <c r="E47" s="219"/>
      <c r="F47" s="219"/>
      <c r="I47" s="222"/>
    </row>
    <row r="48" ht="14.5" customHeight="1" spans="1:9">
      <c r="A48" s="199">
        <v>2002</v>
      </c>
      <c r="B48" s="200">
        <v>7419</v>
      </c>
      <c r="C48" s="220">
        <v>61.7875</v>
      </c>
      <c r="D48" s="200">
        <v>381</v>
      </c>
      <c r="E48" s="200">
        <v>28</v>
      </c>
      <c r="F48" s="200"/>
      <c r="I48" s="222"/>
    </row>
    <row r="49" ht="14.5" customHeight="1" spans="1:9">
      <c r="A49" s="199">
        <v>2003</v>
      </c>
      <c r="B49" s="200">
        <v>6938</v>
      </c>
      <c r="C49" s="220">
        <v>244.0603</v>
      </c>
      <c r="D49" s="200">
        <v>436</v>
      </c>
      <c r="E49" s="200">
        <v>288</v>
      </c>
      <c r="F49" s="200">
        <v>3</v>
      </c>
      <c r="I49" s="222"/>
    </row>
    <row r="50" ht="14.5" customHeight="1" spans="1:9">
      <c r="A50" s="199">
        <v>2004</v>
      </c>
      <c r="B50" s="200">
        <v>7449</v>
      </c>
      <c r="C50" s="220">
        <v>331.2982</v>
      </c>
      <c r="D50" s="200">
        <v>999</v>
      </c>
      <c r="E50" s="200">
        <v>75</v>
      </c>
      <c r="F50" s="200">
        <v>9</v>
      </c>
      <c r="I50" s="222"/>
    </row>
    <row r="51" ht="14.5" customHeight="1" spans="1:9">
      <c r="A51" s="199">
        <v>2005</v>
      </c>
      <c r="B51" s="200">
        <v>8119</v>
      </c>
      <c r="C51" s="220">
        <v>236.0978</v>
      </c>
      <c r="D51" s="200">
        <v>1330</v>
      </c>
      <c r="E51" s="200">
        <v>73</v>
      </c>
      <c r="F51" s="200">
        <v>32</v>
      </c>
      <c r="I51" s="222"/>
    </row>
    <row r="52" ht="14.5" customHeight="1" spans="1:9">
      <c r="A52" s="199">
        <v>2006</v>
      </c>
      <c r="B52" s="200">
        <v>9394</v>
      </c>
      <c r="C52" s="220">
        <v>236.099094</v>
      </c>
      <c r="D52" s="200">
        <v>1552</v>
      </c>
      <c r="E52" s="200">
        <v>89</v>
      </c>
      <c r="F52" s="200">
        <v>35</v>
      </c>
      <c r="I52" s="222"/>
    </row>
    <row r="53" ht="14.5" customHeight="1" spans="1:9">
      <c r="A53" s="199">
        <v>2007</v>
      </c>
      <c r="B53" s="200">
        <v>14103</v>
      </c>
      <c r="C53" s="200">
        <v>259.7024</v>
      </c>
      <c r="D53" s="200">
        <v>1905</v>
      </c>
      <c r="E53" s="200">
        <v>86</v>
      </c>
      <c r="F53" s="200">
        <v>35</v>
      </c>
      <c r="I53" s="222"/>
    </row>
    <row r="54" ht="14.5" customHeight="1" spans="1:9">
      <c r="A54" s="199">
        <v>2008</v>
      </c>
      <c r="B54" s="200">
        <v>13175</v>
      </c>
      <c r="C54" s="200">
        <v>303.3016</v>
      </c>
      <c r="D54" s="200">
        <v>2689</v>
      </c>
      <c r="E54" s="200">
        <v>105</v>
      </c>
      <c r="F54" s="200">
        <v>46</v>
      </c>
      <c r="I54" s="222"/>
    </row>
    <row r="55" ht="14.5" customHeight="1" spans="1:9">
      <c r="A55" s="199">
        <v>2009</v>
      </c>
      <c r="B55" s="200">
        <v>27627</v>
      </c>
      <c r="C55" s="200">
        <v>479.9646</v>
      </c>
      <c r="D55" s="200">
        <v>4130</v>
      </c>
      <c r="E55" s="200">
        <v>155</v>
      </c>
      <c r="F55" s="200">
        <v>67</v>
      </c>
      <c r="I55" s="222"/>
    </row>
    <row r="56" ht="14.5" customHeight="1" spans="1:9">
      <c r="A56" s="199">
        <v>2010</v>
      </c>
      <c r="B56" s="200">
        <v>40816</v>
      </c>
      <c r="C56" s="200">
        <v>344.5989</v>
      </c>
      <c r="D56" s="200">
        <v>7285</v>
      </c>
      <c r="E56" s="200">
        <v>141</v>
      </c>
      <c r="F56" s="200">
        <v>100</v>
      </c>
      <c r="I56" s="222"/>
    </row>
    <row r="57" ht="14.5" customHeight="1" spans="1:9">
      <c r="A57" s="199">
        <v>2011</v>
      </c>
      <c r="B57" s="200">
        <v>44830</v>
      </c>
      <c r="C57" s="200">
        <v>313.9661</v>
      </c>
      <c r="D57" s="200">
        <v>10851</v>
      </c>
      <c r="E57" s="200">
        <v>292</v>
      </c>
      <c r="F57" s="200">
        <v>225</v>
      </c>
      <c r="I57" s="222"/>
    </row>
    <row r="58" ht="14.5" customHeight="1" spans="1:9">
      <c r="A58" s="199">
        <v>2012</v>
      </c>
      <c r="B58" s="200">
        <v>56369</v>
      </c>
      <c r="C58" s="200">
        <v>507.394763</v>
      </c>
      <c r="D58" s="200">
        <v>12427</v>
      </c>
      <c r="E58" s="200">
        <v>422</v>
      </c>
      <c r="F58" s="200">
        <v>411</v>
      </c>
      <c r="I58" s="222"/>
    </row>
    <row r="59" ht="14.5" customHeight="1" spans="1:9">
      <c r="A59" s="199">
        <v>2013</v>
      </c>
      <c r="B59" s="200">
        <v>55458</v>
      </c>
      <c r="C59" s="200">
        <v>893.620019</v>
      </c>
      <c r="D59" s="200">
        <v>15497</v>
      </c>
      <c r="E59" s="200">
        <v>469</v>
      </c>
      <c r="F59" s="200">
        <v>467</v>
      </c>
      <c r="I59" s="222"/>
    </row>
    <row r="60" ht="14.5" customHeight="1" spans="1:9">
      <c r="A60" s="199">
        <v>2014</v>
      </c>
      <c r="B60" s="200">
        <v>62373</v>
      </c>
      <c r="C60" s="200">
        <v>1451.460435</v>
      </c>
      <c r="D60" s="200">
        <v>16908</v>
      </c>
      <c r="E60" s="200">
        <v>391</v>
      </c>
      <c r="F60" s="200">
        <v>686</v>
      </c>
      <c r="I60" s="222"/>
    </row>
    <row r="61" ht="14.5" customHeight="1" spans="1:9">
      <c r="A61" s="199">
        <v>2015</v>
      </c>
      <c r="B61" s="200">
        <v>72462</v>
      </c>
      <c r="C61" s="200">
        <v>1687.476748</v>
      </c>
      <c r="D61" s="200">
        <v>16778</v>
      </c>
      <c r="E61" s="200">
        <v>417</v>
      </c>
      <c r="F61" s="200">
        <v>574</v>
      </c>
      <c r="I61" s="222"/>
    </row>
    <row r="62" s="1" customFormat="1" ht="14.5" customHeight="1" spans="1:9">
      <c r="A62" s="201">
        <v>2016</v>
      </c>
      <c r="B62" s="200">
        <v>79045</v>
      </c>
      <c r="C62" s="200">
        <v>2534</v>
      </c>
      <c r="D62" s="200">
        <v>16970</v>
      </c>
      <c r="E62" s="200">
        <v>391</v>
      </c>
      <c r="F62" s="200">
        <v>797</v>
      </c>
      <c r="I62" s="222"/>
    </row>
    <row r="63" s="1" customFormat="1" ht="14.5" customHeight="1" spans="1:9">
      <c r="A63" s="201">
        <v>2017</v>
      </c>
      <c r="B63" s="202">
        <v>101172</v>
      </c>
      <c r="C63" s="202">
        <v>2127</v>
      </c>
      <c r="D63" s="202">
        <v>20943</v>
      </c>
      <c r="E63" s="202">
        <v>572</v>
      </c>
      <c r="F63" s="202">
        <v>1224</v>
      </c>
      <c r="I63" s="222"/>
    </row>
    <row r="64" s="1" customFormat="1" ht="14.5" customHeight="1" spans="1:9">
      <c r="A64" s="201">
        <v>2018</v>
      </c>
      <c r="B64" s="202">
        <v>121159</v>
      </c>
      <c r="C64" s="202">
        <v>2653</v>
      </c>
      <c r="D64" s="202">
        <v>17956</v>
      </c>
      <c r="E64" s="202">
        <v>830</v>
      </c>
      <c r="F64" s="202">
        <v>1774</v>
      </c>
      <c r="I64" s="222"/>
    </row>
    <row r="65" s="1" customFormat="1" ht="14.5" customHeight="1" spans="1:9">
      <c r="A65" s="199"/>
      <c r="B65" s="200"/>
      <c r="C65" s="200"/>
      <c r="D65" s="200"/>
      <c r="E65" s="200"/>
      <c r="F65" s="200"/>
      <c r="I65" s="222"/>
    </row>
    <row r="66" s="207" customFormat="1" ht="14.5" customHeight="1" spans="1:9">
      <c r="A66" s="218" t="s">
        <v>390</v>
      </c>
      <c r="B66" s="219"/>
      <c r="C66" s="219"/>
      <c r="D66" s="219"/>
      <c r="E66" s="219"/>
      <c r="F66" s="219"/>
      <c r="I66" s="224"/>
    </row>
    <row r="67" ht="14.5" customHeight="1" spans="1:6">
      <c r="A67" s="199">
        <v>1991</v>
      </c>
      <c r="B67" s="219"/>
      <c r="C67" s="220">
        <v>44.425478</v>
      </c>
      <c r="D67" s="219"/>
      <c r="E67" s="219"/>
      <c r="F67" s="219"/>
    </row>
    <row r="68" ht="14.5" customHeight="1" spans="1:6">
      <c r="A68" s="199">
        <v>1992</v>
      </c>
      <c r="B68" s="219"/>
      <c r="C68" s="220">
        <v>61.049532</v>
      </c>
      <c r="D68" s="219"/>
      <c r="E68" s="219"/>
      <c r="F68" s="219"/>
    </row>
    <row r="69" ht="14.5" customHeight="1" spans="1:6">
      <c r="A69" s="199">
        <v>1993</v>
      </c>
      <c r="B69" s="219"/>
      <c r="C69" s="220">
        <v>83.582653</v>
      </c>
      <c r="D69" s="219"/>
      <c r="E69" s="219"/>
      <c r="F69" s="219"/>
    </row>
    <row r="70" ht="14.5" customHeight="1" spans="1:6">
      <c r="A70" s="199">
        <v>1994</v>
      </c>
      <c r="B70" s="219"/>
      <c r="C70" s="220">
        <v>106.41785</v>
      </c>
      <c r="D70" s="219"/>
      <c r="E70" s="219"/>
      <c r="F70" s="219"/>
    </row>
    <row r="71" ht="14.5" customHeight="1" spans="1:6">
      <c r="A71" s="199">
        <v>1995</v>
      </c>
      <c r="B71" s="219"/>
      <c r="C71" s="220">
        <v>111.462912</v>
      </c>
      <c r="D71" s="219"/>
      <c r="E71" s="219"/>
      <c r="F71" s="219"/>
    </row>
    <row r="72" ht="14.5" customHeight="1" spans="1:6">
      <c r="A72" s="199">
        <v>1996</v>
      </c>
      <c r="B72" s="219"/>
      <c r="C72" s="220">
        <v>155.752395</v>
      </c>
      <c r="D72" s="219"/>
      <c r="E72" s="219"/>
      <c r="F72" s="219"/>
    </row>
    <row r="73" ht="14.5" customHeight="1" spans="1:6">
      <c r="A73" s="199">
        <v>1997</v>
      </c>
      <c r="B73" s="219"/>
      <c r="C73" s="220">
        <v>191.751181</v>
      </c>
      <c r="D73" s="219"/>
      <c r="E73" s="219"/>
      <c r="F73" s="219"/>
    </row>
    <row r="74" ht="14.5" customHeight="1" spans="1:6">
      <c r="A74" s="199">
        <v>1998</v>
      </c>
      <c r="B74" s="219"/>
      <c r="C74" s="220">
        <v>235.948475</v>
      </c>
      <c r="D74" s="219"/>
      <c r="E74" s="219"/>
      <c r="F74" s="219"/>
    </row>
    <row r="75" ht="14.5" customHeight="1" spans="1:6">
      <c r="A75" s="199">
        <v>1999</v>
      </c>
      <c r="B75" s="219"/>
      <c r="C75" s="220">
        <v>378.636483</v>
      </c>
      <c r="D75" s="219"/>
      <c r="E75" s="219"/>
      <c r="F75" s="219"/>
    </row>
    <row r="76" ht="14.5" customHeight="1" spans="1:6">
      <c r="A76" s="199">
        <v>2000</v>
      </c>
      <c r="B76" s="219"/>
      <c r="C76" s="220">
        <v>516.5783</v>
      </c>
      <c r="D76" s="219"/>
      <c r="E76" s="219"/>
      <c r="F76" s="219"/>
    </row>
    <row r="77" ht="14.5" customHeight="1" spans="1:6">
      <c r="A77" s="199">
        <v>2001</v>
      </c>
      <c r="B77" s="219"/>
      <c r="C77" s="220">
        <v>670.691948</v>
      </c>
      <c r="D77" s="219"/>
      <c r="E77" s="219"/>
      <c r="F77" s="219"/>
    </row>
    <row r="78" ht="14.5" customHeight="1" spans="1:10">
      <c r="A78" s="199">
        <v>2002</v>
      </c>
      <c r="B78" s="200">
        <v>-1</v>
      </c>
      <c r="C78" s="200">
        <v>824.994292</v>
      </c>
      <c r="D78" s="200">
        <v>23</v>
      </c>
      <c r="E78" s="200">
        <v>64</v>
      </c>
      <c r="F78" s="200"/>
      <c r="J78" s="105"/>
    </row>
    <row r="79" ht="14.5" customHeight="1" spans="1:10">
      <c r="A79" s="199">
        <v>2003</v>
      </c>
      <c r="B79" s="200">
        <v>795</v>
      </c>
      <c r="C79" s="200">
        <v>814.638849</v>
      </c>
      <c r="D79" s="200">
        <v>56</v>
      </c>
      <c r="E79" s="200">
        <v>-179</v>
      </c>
      <c r="F79" s="200">
        <v>13</v>
      </c>
      <c r="J79" s="105"/>
    </row>
    <row r="80" ht="14.5" customHeight="1" spans="1:10">
      <c r="A80" s="199">
        <v>2004</v>
      </c>
      <c r="B80" s="200">
        <v>888</v>
      </c>
      <c r="C80" s="200">
        <v>756.254817</v>
      </c>
      <c r="D80" s="200">
        <v>194</v>
      </c>
      <c r="E80" s="200">
        <v>46</v>
      </c>
      <c r="F80" s="200">
        <v>45</v>
      </c>
      <c r="J80" s="105"/>
    </row>
    <row r="81" ht="14.5" customHeight="1" spans="1:10">
      <c r="A81" s="199">
        <v>2005</v>
      </c>
      <c r="B81" s="200">
        <v>153</v>
      </c>
      <c r="C81" s="200">
        <v>805.350388</v>
      </c>
      <c r="D81" s="200">
        <v>53</v>
      </c>
      <c r="E81" s="200">
        <v>57</v>
      </c>
      <c r="F81" s="200">
        <v>54</v>
      </c>
      <c r="J81" s="105"/>
    </row>
    <row r="82" ht="14.5" customHeight="1" spans="1:10">
      <c r="A82" s="199">
        <v>2006</v>
      </c>
      <c r="B82" s="200">
        <v>318</v>
      </c>
      <c r="C82" s="200">
        <v>914.565111</v>
      </c>
      <c r="D82" s="200">
        <v>-173</v>
      </c>
      <c r="E82" s="200">
        <v>55</v>
      </c>
      <c r="F82" s="200">
        <v>71</v>
      </c>
      <c r="J82" s="105"/>
    </row>
    <row r="83" ht="14.5" customHeight="1" spans="1:10">
      <c r="A83" s="199">
        <v>2007</v>
      </c>
      <c r="B83" s="200">
        <v>-514</v>
      </c>
      <c r="C83" s="200">
        <v>1071.464669</v>
      </c>
      <c r="D83" s="200">
        <v>194</v>
      </c>
      <c r="E83" s="200">
        <v>80</v>
      </c>
      <c r="F83" s="200">
        <v>98</v>
      </c>
      <c r="J83" s="105"/>
    </row>
    <row r="84" ht="14.5" customHeight="1" spans="1:10">
      <c r="A84" s="199">
        <v>2008</v>
      </c>
      <c r="B84" s="200">
        <v>5064</v>
      </c>
      <c r="C84" s="200">
        <v>1347.633408</v>
      </c>
      <c r="D84" s="200">
        <v>1906</v>
      </c>
      <c r="E84" s="200">
        <v>127</v>
      </c>
      <c r="F84" s="200">
        <v>135</v>
      </c>
      <c r="J84" s="105"/>
    </row>
    <row r="85" ht="14.5" customHeight="1" spans="1:10">
      <c r="A85" s="199">
        <v>2009</v>
      </c>
      <c r="B85" s="200">
        <v>2596</v>
      </c>
      <c r="C85" s="200">
        <v>2729.790881</v>
      </c>
      <c r="D85" s="200">
        <v>4925</v>
      </c>
      <c r="E85" s="200">
        <v>154</v>
      </c>
      <c r="F85" s="200">
        <v>160</v>
      </c>
      <c r="J85" s="105"/>
    </row>
    <row r="86" ht="14.5" customHeight="1" spans="1:10">
      <c r="A86" s="199">
        <v>2010</v>
      </c>
      <c r="B86" s="200">
        <v>274</v>
      </c>
      <c r="C86" s="200">
        <v>3294.653461</v>
      </c>
      <c r="D86" s="200">
        <v>5132</v>
      </c>
      <c r="E86" s="200">
        <v>248</v>
      </c>
      <c r="F86" s="200">
        <v>172</v>
      </c>
      <c r="J86" s="105"/>
    </row>
    <row r="87" ht="14.5" customHeight="1" spans="1:10">
      <c r="A87" s="199">
        <v>2011</v>
      </c>
      <c r="B87" s="200">
        <v>21097</v>
      </c>
      <c r="C87" s="200">
        <v>4843.257573</v>
      </c>
      <c r="D87" s="200">
        <v>3226</v>
      </c>
      <c r="E87" s="200">
        <v>265</v>
      </c>
      <c r="F87" s="200">
        <v>218</v>
      </c>
      <c r="J87" s="105"/>
    </row>
    <row r="88" ht="14.5" customHeight="1" spans="1:6">
      <c r="A88" s="199">
        <v>2012</v>
      </c>
      <c r="B88" s="200">
        <v>-8093</v>
      </c>
      <c r="C88" s="200">
        <v>6452.631696</v>
      </c>
      <c r="D88" s="200">
        <v>1933</v>
      </c>
      <c r="E88" s="200">
        <v>178</v>
      </c>
      <c r="F88" s="200">
        <v>137</v>
      </c>
    </row>
    <row r="89" ht="14.5" customHeight="1" spans="1:6">
      <c r="A89" s="199">
        <v>2013</v>
      </c>
      <c r="B89" s="200">
        <v>2306</v>
      </c>
      <c r="C89" s="200">
        <v>6891.064192</v>
      </c>
      <c r="D89" s="200">
        <v>-63</v>
      </c>
      <c r="E89" s="200">
        <v>207</v>
      </c>
      <c r="F89" s="200">
        <v>218</v>
      </c>
    </row>
    <row r="90" ht="14.5" customHeight="1" spans="1:6">
      <c r="A90" s="199">
        <v>2014</v>
      </c>
      <c r="B90" s="200">
        <v>6544</v>
      </c>
      <c r="C90" s="200">
        <v>6903.604172</v>
      </c>
      <c r="D90" s="200">
        <v>-2</v>
      </c>
      <c r="E90" s="200">
        <v>322</v>
      </c>
      <c r="F90" s="200">
        <v>54</v>
      </c>
    </row>
    <row r="91" ht="14.5" customHeight="1" spans="1:6">
      <c r="A91" s="199">
        <v>2015</v>
      </c>
      <c r="B91" s="200">
        <v>4514</v>
      </c>
      <c r="C91" s="200">
        <v>6967.798474</v>
      </c>
      <c r="D91" s="200">
        <v>2537</v>
      </c>
      <c r="E91" s="200">
        <v>911</v>
      </c>
      <c r="F91" s="200">
        <v>247</v>
      </c>
    </row>
    <row r="92" s="1" customFormat="1" ht="14.5" customHeight="1" spans="1:9">
      <c r="A92" s="199">
        <v>2016</v>
      </c>
      <c r="B92" s="200">
        <v>34502</v>
      </c>
      <c r="C92" s="200">
        <v>6087</v>
      </c>
      <c r="D92" s="200">
        <v>15888</v>
      </c>
      <c r="E92" s="200">
        <v>4036</v>
      </c>
      <c r="F92" s="200">
        <v>1647</v>
      </c>
      <c r="I92" s="209"/>
    </row>
    <row r="93" s="1" customFormat="1" ht="14.5" customHeight="1" spans="1:9">
      <c r="A93" s="199">
        <v>2017</v>
      </c>
      <c r="B93" s="202">
        <v>63843</v>
      </c>
      <c r="C93" s="202">
        <v>4385</v>
      </c>
      <c r="D93" s="202">
        <v>14423</v>
      </c>
      <c r="E93" s="202">
        <v>4884</v>
      </c>
      <c r="F93" s="202">
        <v>1357</v>
      </c>
      <c r="I93" s="209"/>
    </row>
    <row r="94" s="1" customFormat="1" ht="14.5" customHeight="1" spans="1:9">
      <c r="A94" s="203" t="s">
        <v>391</v>
      </c>
      <c r="B94" s="225">
        <v>86647</v>
      </c>
      <c r="C94" s="225">
        <v>3677</v>
      </c>
      <c r="D94" s="225">
        <v>21268</v>
      </c>
      <c r="E94" s="225">
        <v>5329</v>
      </c>
      <c r="F94" s="225">
        <v>956</v>
      </c>
      <c r="I94" s="209"/>
    </row>
    <row r="95" s="208" customFormat="1" ht="13" customHeight="1" spans="1:9">
      <c r="A95" s="226" t="s">
        <v>392</v>
      </c>
      <c r="B95" s="226"/>
      <c r="C95" s="226"/>
      <c r="D95" s="226"/>
      <c r="E95" s="226"/>
      <c r="F95" s="226"/>
      <c r="I95" s="228"/>
    </row>
    <row r="96" s="208" customFormat="1" ht="13" customHeight="1" spans="1:9">
      <c r="A96" s="226" t="s">
        <v>393</v>
      </c>
      <c r="B96" s="226"/>
      <c r="C96" s="226"/>
      <c r="D96" s="226"/>
      <c r="E96" s="226"/>
      <c r="F96" s="226"/>
      <c r="I96" s="228"/>
    </row>
    <row r="97" spans="1:6">
      <c r="A97" s="227" t="s">
        <v>394</v>
      </c>
      <c r="B97" s="227"/>
      <c r="C97" s="227"/>
      <c r="D97" s="227"/>
      <c r="E97" s="227"/>
      <c r="F97" s="227"/>
    </row>
  </sheetData>
  <mergeCells count="2">
    <mergeCell ref="A1:F1"/>
    <mergeCell ref="A2:F2"/>
  </mergeCells>
  <pageMargins left="0.75" right="0.709027777777778" top="0.829861111111111" bottom="0.829861111111111" header="0" footer="0"/>
  <pageSetup paperSize="9" pageOrder="overThenDown" orientation="portrait" horizontalDpi="600" verticalDpi="600"/>
  <headerFooter alignWithMargins="0" scaleWithDoc="0"/>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FD73"/>
  <sheetViews>
    <sheetView showZeros="0" workbookViewId="0">
      <selection activeCell="Q23" sqref="Q23"/>
    </sheetView>
  </sheetViews>
  <sheetFormatPr defaultColWidth="9" defaultRowHeight="14.25"/>
  <cols>
    <col min="1" max="1" width="9" style="186" customWidth="1"/>
    <col min="2" max="2" width="9.875" style="186" customWidth="1"/>
    <col min="3" max="3" width="8.75" style="186" customWidth="1"/>
    <col min="4" max="4" width="11.0083333333333" style="186" customWidth="1"/>
    <col min="5" max="5" width="10.875" style="186" customWidth="1"/>
    <col min="6" max="6" width="13.125" style="186" customWidth="1"/>
    <col min="7" max="9" width="6" style="186" customWidth="1"/>
    <col min="10" max="16384" width="9" style="186" customWidth="1"/>
  </cols>
  <sheetData>
    <row r="1" ht="18.95" customHeight="1" spans="1:8">
      <c r="A1" s="187" t="s">
        <v>395</v>
      </c>
      <c r="B1" s="187"/>
      <c r="C1" s="187"/>
      <c r="D1" s="187"/>
      <c r="E1" s="187"/>
      <c r="F1" s="187"/>
      <c r="G1" s="188"/>
      <c r="H1" s="188"/>
    </row>
    <row r="2" ht="9.6" customHeight="1" spans="1:6">
      <c r="A2" s="189"/>
      <c r="B2" s="189"/>
      <c r="C2" s="189"/>
      <c r="D2" s="189"/>
      <c r="E2" s="189"/>
      <c r="F2" s="189"/>
    </row>
    <row r="3" ht="13.5" customHeight="1" spans="1:6">
      <c r="A3" s="190" t="s">
        <v>396</v>
      </c>
      <c r="B3" s="191"/>
      <c r="C3" s="192"/>
      <c r="D3" s="191"/>
      <c r="E3" s="191"/>
      <c r="F3" s="193"/>
    </row>
    <row r="4" ht="18.75" customHeight="1" spans="1:6">
      <c r="A4" s="194" t="s">
        <v>383</v>
      </c>
      <c r="B4" s="195" t="s">
        <v>189</v>
      </c>
      <c r="C4" s="65" t="s">
        <v>397</v>
      </c>
      <c r="D4" s="196"/>
      <c r="E4" s="65" t="s">
        <v>398</v>
      </c>
      <c r="F4" s="66"/>
    </row>
    <row r="5" ht="18.75" customHeight="1" spans="1:6">
      <c r="A5" s="197"/>
      <c r="B5" s="165"/>
      <c r="C5" s="32"/>
      <c r="D5" s="169" t="s">
        <v>399</v>
      </c>
      <c r="E5" s="198"/>
      <c r="F5" s="198" t="s">
        <v>399</v>
      </c>
    </row>
    <row r="6" ht="21.5" customHeight="1" spans="1:10">
      <c r="A6" s="199">
        <v>2002</v>
      </c>
      <c r="B6" s="200">
        <v>24848</v>
      </c>
      <c r="C6" s="200">
        <v>17798</v>
      </c>
      <c r="D6" s="200">
        <v>11538</v>
      </c>
      <c r="E6" s="200">
        <v>7050</v>
      </c>
      <c r="F6" s="200">
        <v>4467</v>
      </c>
      <c r="J6" s="206"/>
    </row>
    <row r="7" ht="21.5" customHeight="1" spans="1:10">
      <c r="A7" s="199">
        <v>2003</v>
      </c>
      <c r="B7" s="200">
        <v>26225</v>
      </c>
      <c r="C7" s="200">
        <v>18943</v>
      </c>
      <c r="D7" s="200">
        <v>12811</v>
      </c>
      <c r="E7" s="200">
        <v>7282</v>
      </c>
      <c r="F7" s="200">
        <v>4656</v>
      </c>
      <c r="J7" s="206"/>
    </row>
    <row r="8" ht="21.5" customHeight="1" spans="1:10">
      <c r="A8" s="199">
        <v>2004</v>
      </c>
      <c r="B8" s="200">
        <v>24116</v>
      </c>
      <c r="C8" s="200">
        <v>17132</v>
      </c>
      <c r="D8" s="200">
        <v>11096</v>
      </c>
      <c r="E8" s="200">
        <v>6984</v>
      </c>
      <c r="F8" s="200">
        <v>4299</v>
      </c>
      <c r="J8" s="206"/>
    </row>
    <row r="9" ht="21.5" customHeight="1" spans="1:10">
      <c r="A9" s="199">
        <v>2005</v>
      </c>
      <c r="B9" s="200">
        <v>27173</v>
      </c>
      <c r="C9" s="200">
        <v>19790</v>
      </c>
      <c r="D9" s="200">
        <v>13731</v>
      </c>
      <c r="E9" s="200">
        <v>7383</v>
      </c>
      <c r="F9" s="200">
        <v>4631</v>
      </c>
      <c r="J9" s="206"/>
    </row>
    <row r="10" ht="21.5" customHeight="1" spans="1:10">
      <c r="A10" s="199">
        <v>2006</v>
      </c>
      <c r="B10" s="200">
        <v>30161</v>
      </c>
      <c r="C10" s="200">
        <v>22412</v>
      </c>
      <c r="D10" s="200">
        <v>15151</v>
      </c>
      <c r="E10" s="200">
        <v>7749</v>
      </c>
      <c r="F10" s="200">
        <v>4917</v>
      </c>
      <c r="J10" s="206"/>
    </row>
    <row r="11" ht="21.5" customHeight="1" spans="1:10">
      <c r="A11" s="199">
        <v>2007</v>
      </c>
      <c r="B11" s="200">
        <v>31993</v>
      </c>
      <c r="C11" s="200">
        <v>23823</v>
      </c>
      <c r="D11" s="200">
        <v>17564</v>
      </c>
      <c r="E11" s="200">
        <v>8170</v>
      </c>
      <c r="F11" s="200">
        <v>5238</v>
      </c>
      <c r="J11" s="206"/>
    </row>
    <row r="12" ht="21.5" customHeight="1" spans="1:10">
      <c r="A12" s="199">
        <v>2008</v>
      </c>
      <c r="B12" s="200">
        <v>41816</v>
      </c>
      <c r="C12" s="200">
        <v>33268</v>
      </c>
      <c r="D12" s="200">
        <v>26701</v>
      </c>
      <c r="E12" s="200">
        <v>8548</v>
      </c>
      <c r="F12" s="200">
        <v>5521</v>
      </c>
      <c r="J12" s="206"/>
    </row>
    <row r="13" ht="21.5" customHeight="1" spans="1:6">
      <c r="A13" s="199">
        <v>2009</v>
      </c>
      <c r="B13" s="200">
        <v>66552</v>
      </c>
      <c r="C13" s="200">
        <v>46016</v>
      </c>
      <c r="D13" s="200">
        <v>38911</v>
      </c>
      <c r="E13" s="200">
        <v>20536</v>
      </c>
      <c r="F13" s="200">
        <v>17297</v>
      </c>
    </row>
    <row r="14" ht="21.5" customHeight="1" spans="1:6">
      <c r="A14" s="199">
        <v>2010</v>
      </c>
      <c r="B14" s="200">
        <v>68373</v>
      </c>
      <c r="C14" s="200">
        <v>47179</v>
      </c>
      <c r="D14" s="200">
        <v>39848</v>
      </c>
      <c r="E14" s="200">
        <v>21194</v>
      </c>
      <c r="F14" s="200">
        <v>17277</v>
      </c>
    </row>
    <row r="15" ht="21.5" customHeight="1" spans="1:6">
      <c r="A15" s="199">
        <v>2011</v>
      </c>
      <c r="B15" s="200">
        <v>70536</v>
      </c>
      <c r="C15" s="200">
        <v>47638</v>
      </c>
      <c r="D15" s="200">
        <v>42088</v>
      </c>
      <c r="E15" s="200">
        <v>22898</v>
      </c>
      <c r="F15" s="200">
        <v>18656</v>
      </c>
    </row>
    <row r="16" ht="21.5" customHeight="1" spans="1:6">
      <c r="A16" s="199">
        <v>2012</v>
      </c>
      <c r="B16" s="200">
        <v>73654</v>
      </c>
      <c r="C16" s="200">
        <v>48601</v>
      </c>
      <c r="D16" s="200">
        <v>40377</v>
      </c>
      <c r="E16" s="200">
        <v>25053</v>
      </c>
      <c r="F16" s="200">
        <v>20712</v>
      </c>
    </row>
    <row r="17" ht="21.5" customHeight="1" spans="1:6">
      <c r="A17" s="199">
        <v>2013</v>
      </c>
      <c r="B17" s="200">
        <v>75324</v>
      </c>
      <c r="C17" s="200">
        <v>48670</v>
      </c>
      <c r="D17" s="200">
        <v>40373</v>
      </c>
      <c r="E17" s="200">
        <v>26654</v>
      </c>
      <c r="F17" s="200">
        <v>22362</v>
      </c>
    </row>
    <row r="18" ht="21.5" customHeight="1" spans="1:6">
      <c r="A18" s="199">
        <v>2014</v>
      </c>
      <c r="B18" s="200">
        <v>76109</v>
      </c>
      <c r="C18" s="200">
        <v>48436</v>
      </c>
      <c r="D18" s="200">
        <v>40023</v>
      </c>
      <c r="E18" s="200">
        <v>27673</v>
      </c>
      <c r="F18" s="200">
        <v>23329</v>
      </c>
    </row>
    <row r="19" ht="21.5" customHeight="1" spans="1:6">
      <c r="A19" s="199">
        <v>2015</v>
      </c>
      <c r="B19" s="200">
        <v>77507</v>
      </c>
      <c r="C19" s="200">
        <v>48755</v>
      </c>
      <c r="D19" s="200">
        <v>40605</v>
      </c>
      <c r="E19" s="200">
        <v>28752</v>
      </c>
      <c r="F19" s="200">
        <v>24304</v>
      </c>
    </row>
    <row r="20" ht="21.5" customHeight="1" spans="1:6">
      <c r="A20" s="201">
        <v>2016</v>
      </c>
      <c r="B20" s="200">
        <v>83292</v>
      </c>
      <c r="C20" s="200">
        <v>53011</v>
      </c>
      <c r="D20" s="200">
        <v>42886</v>
      </c>
      <c r="E20" s="200">
        <v>30281</v>
      </c>
      <c r="F20" s="200">
        <v>27824</v>
      </c>
    </row>
    <row r="21" ht="21.5" customHeight="1" spans="1:6">
      <c r="A21" s="201">
        <v>2017</v>
      </c>
      <c r="B21" s="202">
        <v>85663</v>
      </c>
      <c r="C21" s="202">
        <v>54462</v>
      </c>
      <c r="D21" s="202">
        <v>44401</v>
      </c>
      <c r="E21" s="202">
        <v>31201</v>
      </c>
      <c r="F21" s="202">
        <v>25604</v>
      </c>
    </row>
    <row r="22" ht="21.5" customHeight="1" spans="1:6">
      <c r="A22" s="201">
        <v>2018</v>
      </c>
      <c r="B22" s="202">
        <v>96689</v>
      </c>
      <c r="C22" s="202">
        <v>61812</v>
      </c>
      <c r="D22" s="202">
        <v>51571</v>
      </c>
      <c r="E22" s="202">
        <v>34877</v>
      </c>
      <c r="F22" s="202">
        <v>29203</v>
      </c>
    </row>
    <row r="23" ht="4.5" customHeight="1" spans="1:6">
      <c r="A23" s="203"/>
      <c r="B23" s="204"/>
      <c r="C23" s="204"/>
      <c r="D23" s="204"/>
      <c r="E23" s="204"/>
      <c r="F23" s="204"/>
    </row>
    <row r="24" s="184" customFormat="1" ht="1.5" customHeight="1"/>
    <row r="25" s="185" customFormat="1" ht="12" spans="1:6">
      <c r="A25" s="205" t="s">
        <v>400</v>
      </c>
      <c r="B25" s="205"/>
      <c r="C25" s="205"/>
      <c r="D25" s="205"/>
      <c r="E25" s="205"/>
      <c r="F25" s="205"/>
    </row>
    <row r="26" s="185" customFormat="1" ht="12"/>
    <row r="27" s="185" customFormat="1" ht="12"/>
    <row r="28" s="185" customFormat="1" ht="12"/>
    <row r="29" s="185" customFormat="1" ht="12"/>
    <row r="30" s="185" customFormat="1" ht="12"/>
    <row r="31" s="185" customFormat="1" ht="12"/>
    <row r="32" s="185" customFormat="1" ht="12"/>
    <row r="33" s="185" customFormat="1" ht="12"/>
    <row r="34" s="185" customFormat="1" ht="12"/>
    <row r="35" s="185" customFormat="1" ht="12"/>
    <row r="36" s="185" customFormat="1" ht="12"/>
    <row r="37" s="185" customFormat="1" ht="12"/>
    <row r="38" s="185" customFormat="1" ht="12"/>
    <row r="39" s="185" customFormat="1" ht="12"/>
    <row r="40" s="185" customFormat="1" ht="12"/>
    <row r="41" s="185" customFormat="1" ht="12"/>
    <row r="42" s="185" customFormat="1" ht="12"/>
    <row r="43" s="185" customFormat="1" ht="12"/>
    <row r="44" s="185" customFormat="1" ht="12"/>
    <row r="45" s="185" customFormat="1" ht="12"/>
    <row r="46" s="185" customFormat="1" ht="12"/>
    <row r="47" s="185" customFormat="1" ht="12"/>
    <row r="48" s="185" customFormat="1" ht="12"/>
    <row r="49" s="185" customFormat="1" ht="12"/>
    <row r="50" s="185" customFormat="1" ht="12"/>
    <row r="51" s="185" customFormat="1" ht="12"/>
    <row r="52" s="185" customFormat="1" ht="12"/>
    <row r="53" s="185" customFormat="1" ht="12"/>
    <row r="54" s="185" customFormat="1" ht="12"/>
    <row r="55" s="185" customFormat="1" ht="12"/>
    <row r="56" s="185" customFormat="1" ht="12"/>
    <row r="57" s="185" customFormat="1" ht="12"/>
    <row r="58" s="185" customFormat="1" ht="12"/>
    <row r="59" s="185" customFormat="1" ht="12"/>
    <row r="60" s="185" customFormat="1" ht="12"/>
    <row r="61" s="185" customFormat="1" ht="12"/>
    <row r="62" s="185" customFormat="1" ht="12"/>
    <row r="63" s="185" customFormat="1" ht="12"/>
    <row r="64" s="185" customFormat="1" ht="12"/>
    <row r="65" s="185" customFormat="1" ht="12"/>
    <row r="66" s="185" customFormat="1" ht="12"/>
    <row r="67" s="185" customFormat="1" ht="12"/>
    <row r="68" s="185" customFormat="1" ht="12"/>
    <row r="69" s="185" customFormat="1" ht="12"/>
    <row r="70" s="185" customFormat="1" ht="12"/>
    <row r="71" s="185" customFormat="1" ht="12"/>
    <row r="72" s="185" customFormat="1" ht="12"/>
    <row r="73" s="185" customFormat="1" ht="12"/>
  </sheetData>
  <mergeCells count="6">
    <mergeCell ref="A1:F1"/>
    <mergeCell ref="A24:XFD24"/>
    <mergeCell ref="A25:F25"/>
    <mergeCell ref="A4:A5"/>
    <mergeCell ref="B4:B5"/>
    <mergeCell ref="C4:C5"/>
  </mergeCells>
  <printOptions horizontalCentered="1"/>
  <pageMargins left="0.75" right="0.709027777777778" top="0.829861111111111" bottom="0.829861111111111" header="0" footer="0"/>
  <pageSetup paperSize="9" pageOrder="overThenDown" orientation="portrait" horizontalDpi="600" verticalDpi="600"/>
  <headerFooter alignWithMargins="0" scaleWithDoc="0"/>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3"/>
  <sheetViews>
    <sheetView zoomScale="130" zoomScaleNormal="130" workbookViewId="0">
      <selection activeCell="Q23" sqref="Q23"/>
    </sheetView>
  </sheetViews>
  <sheetFormatPr defaultColWidth="9" defaultRowHeight="14.25"/>
  <cols>
    <col min="1" max="1" width="30.75" style="1" customWidth="1"/>
    <col min="2" max="9" width="9.00833333333333" style="158" customWidth="1"/>
    <col min="10" max="16384" width="9" style="1"/>
  </cols>
  <sheetData>
    <row r="1" ht="18.75" spans="1:10">
      <c r="A1" s="2" t="s">
        <v>401</v>
      </c>
      <c r="B1" s="2"/>
      <c r="C1" s="2"/>
      <c r="D1" s="2"/>
      <c r="E1" s="2"/>
      <c r="F1" s="2"/>
      <c r="G1" s="2"/>
      <c r="H1" s="2"/>
      <c r="I1" s="2"/>
      <c r="J1" s="181"/>
    </row>
    <row r="2" ht="18.75" spans="1:10">
      <c r="A2" s="159"/>
      <c r="B2" s="159"/>
      <c r="C2" s="159"/>
      <c r="D2" s="159"/>
      <c r="E2" s="159"/>
      <c r="F2" s="160"/>
      <c r="G2" s="160"/>
      <c r="H2" s="160"/>
      <c r="I2" s="182"/>
      <c r="J2" s="181"/>
    </row>
    <row r="3" spans="1:10">
      <c r="A3" s="161" t="s">
        <v>402</v>
      </c>
      <c r="B3" s="162"/>
      <c r="C3" s="162"/>
      <c r="D3" s="162"/>
      <c r="E3" s="162"/>
      <c r="F3" s="160"/>
      <c r="G3" s="160"/>
      <c r="H3" s="160"/>
      <c r="I3" s="160"/>
      <c r="J3" s="181"/>
    </row>
    <row r="4" spans="1:10">
      <c r="A4" s="86" t="s">
        <v>403</v>
      </c>
      <c r="B4" s="163" t="s">
        <v>404</v>
      </c>
      <c r="C4" s="66"/>
      <c r="D4" s="66"/>
      <c r="E4" s="66"/>
      <c r="F4" s="65" t="s">
        <v>405</v>
      </c>
      <c r="G4" s="164"/>
      <c r="H4" s="164"/>
      <c r="I4" s="164"/>
      <c r="J4" s="181"/>
    </row>
    <row r="5" spans="1:10">
      <c r="A5" s="165"/>
      <c r="B5" s="166"/>
      <c r="C5" s="167" t="s">
        <v>406</v>
      </c>
      <c r="D5" s="167" t="s">
        <v>407</v>
      </c>
      <c r="E5" s="168" t="s">
        <v>377</v>
      </c>
      <c r="F5" s="169" t="s">
        <v>408</v>
      </c>
      <c r="G5" s="169" t="s">
        <v>409</v>
      </c>
      <c r="H5" s="170" t="s">
        <v>410</v>
      </c>
      <c r="I5" s="165" t="s">
        <v>79</v>
      </c>
      <c r="J5" s="181"/>
    </row>
    <row r="6" s="157" customFormat="1" ht="21.5" customHeight="1" spans="1:10">
      <c r="A6" s="171" t="s">
        <v>411</v>
      </c>
      <c r="B6" s="172">
        <v>34877</v>
      </c>
      <c r="C6" s="172">
        <v>18605</v>
      </c>
      <c r="D6" s="172">
        <v>41</v>
      </c>
      <c r="E6" s="172">
        <v>34836</v>
      </c>
      <c r="F6" s="172">
        <v>108193</v>
      </c>
      <c r="G6" s="172">
        <v>158</v>
      </c>
      <c r="H6" s="172">
        <v>37853</v>
      </c>
      <c r="I6" s="172">
        <v>70182</v>
      </c>
      <c r="J6" s="183"/>
    </row>
    <row r="7" ht="21.5" customHeight="1" spans="1:10">
      <c r="A7" s="171"/>
      <c r="B7" s="173"/>
      <c r="C7" s="173"/>
      <c r="D7" s="173"/>
      <c r="E7" s="173"/>
      <c r="F7" s="173"/>
      <c r="G7" s="173"/>
      <c r="H7" s="173"/>
      <c r="I7" s="173"/>
      <c r="J7" s="181"/>
    </row>
    <row r="8" ht="21.5" customHeight="1" spans="1:10">
      <c r="A8" s="174" t="s">
        <v>412</v>
      </c>
      <c r="B8" s="173">
        <v>29203</v>
      </c>
      <c r="D8" s="173">
        <v>41</v>
      </c>
      <c r="E8" s="173">
        <v>29162</v>
      </c>
      <c r="F8" s="173">
        <v>73194</v>
      </c>
      <c r="G8" s="173">
        <v>158</v>
      </c>
      <c r="H8" s="173">
        <v>15674</v>
      </c>
      <c r="I8" s="173">
        <v>57362</v>
      </c>
      <c r="J8" s="181"/>
    </row>
    <row r="9" ht="21.5" customHeight="1" spans="1:10">
      <c r="A9" s="174"/>
      <c r="B9" s="173"/>
      <c r="C9" s="173"/>
      <c r="D9" s="173"/>
      <c r="E9" s="173"/>
      <c r="F9" s="173"/>
      <c r="G9" s="173"/>
      <c r="H9" s="173"/>
      <c r="I9" s="173"/>
      <c r="J9" s="181"/>
    </row>
    <row r="10" ht="21.5" customHeight="1" spans="1:10">
      <c r="A10" s="174" t="s">
        <v>413</v>
      </c>
      <c r="B10" s="173">
        <v>5674</v>
      </c>
      <c r="C10" s="173"/>
      <c r="D10" s="173">
        <v>0</v>
      </c>
      <c r="E10" s="173">
        <v>5674</v>
      </c>
      <c r="F10" s="173">
        <v>34999</v>
      </c>
      <c r="G10" s="173"/>
      <c r="H10" s="173">
        <v>22179</v>
      </c>
      <c r="I10" s="173">
        <v>12820</v>
      </c>
      <c r="J10" s="181"/>
    </row>
    <row r="11" spans="1:9">
      <c r="A11" s="175"/>
      <c r="B11" s="176"/>
      <c r="C11" s="176"/>
      <c r="D11" s="176"/>
      <c r="E11" s="176"/>
      <c r="F11" s="176"/>
      <c r="G11" s="176"/>
      <c r="H11" s="176"/>
      <c r="I11" s="176"/>
    </row>
    <row r="12" spans="1:6">
      <c r="A12" s="177" t="s">
        <v>414</v>
      </c>
      <c r="B12" s="178"/>
      <c r="C12" s="178"/>
      <c r="D12" s="178"/>
      <c r="E12" s="178"/>
      <c r="F12" s="178"/>
    </row>
    <row r="13" spans="1:9">
      <c r="A13" s="179"/>
      <c r="B13" s="180"/>
      <c r="C13" s="180"/>
      <c r="D13" s="180"/>
      <c r="E13" s="180"/>
      <c r="F13" s="180"/>
      <c r="G13" s="180"/>
      <c r="H13" s="180"/>
      <c r="I13" s="180"/>
    </row>
  </sheetData>
  <mergeCells count="4">
    <mergeCell ref="A1:I1"/>
    <mergeCell ref="A2:E2"/>
    <mergeCell ref="A4:A5"/>
    <mergeCell ref="B4:B5"/>
  </mergeCells>
  <pageMargins left="0.751388888888889" right="0.751388888888889" top="1" bottom="1" header="0.507638888888889" footer="0.507638888888889"/>
  <pageSetup paperSize="9" orientation="landscape" horizontalDpi="600"/>
  <headerFooter alignWithMargins="0" scaleWithDoc="0"/>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sheetPr>
  <dimension ref="A1:AO40"/>
  <sheetViews>
    <sheetView zoomScale="130" zoomScaleNormal="130" workbookViewId="0">
      <selection activeCell="G8" sqref="G8"/>
    </sheetView>
  </sheetViews>
  <sheetFormatPr defaultColWidth="8.925" defaultRowHeight="14.25"/>
  <cols>
    <col min="1" max="5" width="8.925" style="1"/>
    <col min="6" max="6" width="9.75" style="1" customWidth="1"/>
    <col min="7" max="7" width="9.5" style="1" customWidth="1"/>
    <col min="8" max="9" width="8.925" style="1"/>
    <col min="10" max="10" width="12.625" style="1" customWidth="1"/>
    <col min="11" max="11" width="15.75" style="1" customWidth="1"/>
    <col min="12" max="12" width="8.875" style="1" customWidth="1"/>
    <col min="13" max="13" width="8.925" style="1"/>
    <col min="14" max="14" width="12.125" style="1" customWidth="1"/>
    <col min="15" max="16" width="8.925" style="1"/>
    <col min="17" max="18" width="11.875" style="1" customWidth="1"/>
    <col min="19" max="19" width="8.925" style="1"/>
    <col min="20" max="20" width="10.625" style="1" customWidth="1"/>
    <col min="21" max="21" width="10.3833333333333" style="1" customWidth="1"/>
    <col min="22" max="16384" width="8.925" style="1"/>
  </cols>
  <sheetData>
    <row r="1" ht="18.75" spans="1:21">
      <c r="A1" s="20" t="s">
        <v>415</v>
      </c>
      <c r="B1" s="20"/>
      <c r="C1" s="20"/>
      <c r="D1" s="20"/>
      <c r="E1" s="20"/>
      <c r="F1" s="20"/>
      <c r="G1" s="20"/>
      <c r="I1" s="84" t="s">
        <v>416</v>
      </c>
      <c r="J1" s="84"/>
      <c r="K1" s="84"/>
      <c r="L1" s="84"/>
      <c r="M1" s="84"/>
      <c r="N1" s="84"/>
      <c r="P1" s="20" t="s">
        <v>417</v>
      </c>
      <c r="Q1" s="20"/>
      <c r="R1" s="20"/>
      <c r="S1" s="20"/>
      <c r="T1" s="20"/>
      <c r="U1" s="20"/>
    </row>
    <row r="2" ht="20.25" spans="1:21">
      <c r="A2" s="21" t="s">
        <v>418</v>
      </c>
      <c r="B2" s="22"/>
      <c r="C2" s="23"/>
      <c r="D2" s="23"/>
      <c r="E2" s="22"/>
      <c r="F2" s="22"/>
      <c r="G2" s="24"/>
      <c r="I2" s="85"/>
      <c r="J2" s="85"/>
      <c r="K2" s="85"/>
      <c r="L2" s="85"/>
      <c r="M2" s="85"/>
      <c r="N2" s="85"/>
      <c r="P2" s="45"/>
      <c r="Q2" s="45"/>
      <c r="R2" s="45"/>
      <c r="S2" s="45"/>
      <c r="T2" s="45"/>
      <c r="U2" s="45"/>
    </row>
    <row r="3" spans="1:21">
      <c r="A3" s="25"/>
      <c r="B3" s="26" t="s">
        <v>419</v>
      </c>
      <c r="C3" s="27"/>
      <c r="D3" s="27"/>
      <c r="E3" s="27"/>
      <c r="F3" s="27"/>
      <c r="G3" s="26" t="s">
        <v>420</v>
      </c>
      <c r="I3" s="86"/>
      <c r="J3" s="65" t="s">
        <v>421</v>
      </c>
      <c r="K3" s="87" t="s">
        <v>422</v>
      </c>
      <c r="L3" s="66"/>
      <c r="M3" s="66"/>
      <c r="N3" s="65" t="s">
        <v>423</v>
      </c>
      <c r="P3" s="88" t="s">
        <v>42</v>
      </c>
      <c r="Q3" s="138"/>
      <c r="R3" s="138"/>
      <c r="S3" s="139"/>
      <c r="T3" s="139"/>
      <c r="U3" s="24"/>
    </row>
    <row r="4" spans="1:21">
      <c r="A4" s="28" t="s">
        <v>424</v>
      </c>
      <c r="B4" s="29"/>
      <c r="C4" s="30" t="s">
        <v>425</v>
      </c>
      <c r="D4" s="30" t="s">
        <v>426</v>
      </c>
      <c r="E4" s="30" t="s">
        <v>427</v>
      </c>
      <c r="F4" s="30" t="s">
        <v>428</v>
      </c>
      <c r="G4" s="30" t="s">
        <v>429</v>
      </c>
      <c r="I4" s="28" t="s">
        <v>424</v>
      </c>
      <c r="J4" s="68" t="s">
        <v>128</v>
      </c>
      <c r="K4" s="68" t="s">
        <v>430</v>
      </c>
      <c r="L4" s="68" t="s">
        <v>431</v>
      </c>
      <c r="M4" s="69" t="s">
        <v>432</v>
      </c>
      <c r="N4" s="28" t="s">
        <v>433</v>
      </c>
      <c r="P4" s="89" t="s">
        <v>434</v>
      </c>
      <c r="Q4" s="65" t="s">
        <v>435</v>
      </c>
      <c r="R4" s="65" t="s">
        <v>436</v>
      </c>
      <c r="S4" s="65" t="s">
        <v>437</v>
      </c>
      <c r="T4" s="65" t="s">
        <v>438</v>
      </c>
      <c r="U4" s="65" t="s">
        <v>439</v>
      </c>
    </row>
    <row r="5" spans="1:21">
      <c r="A5" s="31"/>
      <c r="B5" s="32"/>
      <c r="C5" s="33" t="s">
        <v>440</v>
      </c>
      <c r="D5" s="33" t="s">
        <v>441</v>
      </c>
      <c r="E5" s="34"/>
      <c r="F5" s="33" t="s">
        <v>442</v>
      </c>
      <c r="G5" s="33" t="s">
        <v>419</v>
      </c>
      <c r="I5" s="67"/>
      <c r="J5" s="29"/>
      <c r="K5" s="68"/>
      <c r="L5" s="68" t="s">
        <v>443</v>
      </c>
      <c r="M5" s="69" t="s">
        <v>443</v>
      </c>
      <c r="N5" s="70" t="s">
        <v>130</v>
      </c>
      <c r="P5" s="90"/>
      <c r="Q5" s="68" t="s">
        <v>444</v>
      </c>
      <c r="R5" s="68" t="s">
        <v>444</v>
      </c>
      <c r="S5" s="68" t="s">
        <v>445</v>
      </c>
      <c r="T5" s="69" t="s">
        <v>445</v>
      </c>
      <c r="U5" s="70"/>
    </row>
    <row r="6" ht="21.5" customHeight="1" spans="1:21">
      <c r="A6" s="35">
        <v>2016</v>
      </c>
      <c r="B6" s="36">
        <v>4698</v>
      </c>
      <c r="C6" s="36">
        <v>4693</v>
      </c>
      <c r="D6" s="37"/>
      <c r="E6" s="38"/>
      <c r="F6" s="37">
        <v>5</v>
      </c>
      <c r="G6" s="39">
        <v>9.28275044457617</v>
      </c>
      <c r="I6" s="54">
        <v>2016</v>
      </c>
      <c r="J6" s="91">
        <v>18</v>
      </c>
      <c r="K6" s="91">
        <v>18</v>
      </c>
      <c r="L6" s="91">
        <v>16</v>
      </c>
      <c r="M6" s="91">
        <v>2</v>
      </c>
      <c r="N6" s="92">
        <v>100</v>
      </c>
      <c r="P6" s="54">
        <v>2016</v>
      </c>
      <c r="Q6" s="140">
        <v>2300</v>
      </c>
      <c r="R6" s="140">
        <v>8950</v>
      </c>
      <c r="S6" s="140">
        <v>348</v>
      </c>
      <c r="T6" s="140">
        <v>1580</v>
      </c>
      <c r="U6" s="141" t="s">
        <v>61</v>
      </c>
    </row>
    <row r="7" spans="1:23">
      <c r="A7" s="35">
        <v>2017</v>
      </c>
      <c r="B7" s="36">
        <v>4828</v>
      </c>
      <c r="C7" s="36">
        <v>4824</v>
      </c>
      <c r="D7" s="37"/>
      <c r="E7" s="38"/>
      <c r="F7" s="37">
        <v>4</v>
      </c>
      <c r="G7" s="39">
        <v>9.5</v>
      </c>
      <c r="I7" s="56">
        <v>2017</v>
      </c>
      <c r="J7" s="93">
        <v>31</v>
      </c>
      <c r="K7" s="93">
        <v>10</v>
      </c>
      <c r="L7" s="93">
        <v>10</v>
      </c>
      <c r="M7" s="93">
        <v>0</v>
      </c>
      <c r="N7" s="94">
        <v>32.3</v>
      </c>
      <c r="P7" s="56">
        <v>2017</v>
      </c>
      <c r="Q7" s="142">
        <v>2197</v>
      </c>
      <c r="R7" s="142">
        <v>9296</v>
      </c>
      <c r="S7" s="142">
        <v>344</v>
      </c>
      <c r="T7" s="142">
        <v>1640</v>
      </c>
      <c r="U7" s="143"/>
      <c r="W7" s="142"/>
    </row>
    <row r="8" spans="1:21">
      <c r="A8" s="40" t="s">
        <v>391</v>
      </c>
      <c r="B8" s="41" t="s">
        <v>446</v>
      </c>
      <c r="C8" s="41" t="s">
        <v>447</v>
      </c>
      <c r="D8" s="41"/>
      <c r="E8" s="41">
        <v>100</v>
      </c>
      <c r="F8" s="42"/>
      <c r="G8" s="42"/>
      <c r="I8" s="58" t="s">
        <v>391</v>
      </c>
      <c r="J8" s="95">
        <v>27</v>
      </c>
      <c r="K8" s="95">
        <v>12</v>
      </c>
      <c r="L8" s="95">
        <v>12</v>
      </c>
      <c r="M8" s="95">
        <v>0</v>
      </c>
      <c r="N8" s="95">
        <v>44.44</v>
      </c>
      <c r="P8" s="58" t="s">
        <v>391</v>
      </c>
      <c r="Q8" s="95">
        <v>1175</v>
      </c>
      <c r="R8" s="95">
        <v>7084</v>
      </c>
      <c r="S8" s="95">
        <v>330</v>
      </c>
      <c r="T8" s="95">
        <v>1823</v>
      </c>
      <c r="U8" s="95"/>
    </row>
    <row r="9" ht="24" customHeight="1" spans="1:41">
      <c r="A9" s="43"/>
      <c r="B9" s="43"/>
      <c r="C9" s="43"/>
      <c r="D9" s="43"/>
      <c r="E9" s="43"/>
      <c r="F9" s="43"/>
      <c r="G9" s="43"/>
      <c r="I9" s="43"/>
      <c r="J9" s="43"/>
      <c r="K9" s="43"/>
      <c r="L9" s="43"/>
      <c r="M9" s="43"/>
      <c r="N9" s="43"/>
      <c r="P9" s="96"/>
      <c r="Q9" s="98"/>
      <c r="R9" s="98"/>
      <c r="S9" s="98"/>
      <c r="T9" s="98"/>
      <c r="U9" s="98"/>
      <c r="W9" s="98"/>
      <c r="X9" s="98"/>
      <c r="Y9" s="98"/>
      <c r="Z9" s="98"/>
      <c r="AA9" s="98"/>
      <c r="AB9" s="98"/>
      <c r="AC9" s="98"/>
      <c r="AD9" s="98"/>
      <c r="AE9" s="98"/>
      <c r="AF9" s="98"/>
      <c r="AH9" s="98"/>
      <c r="AI9" s="154"/>
      <c r="AJ9" s="98"/>
      <c r="AK9" s="98"/>
      <c r="AL9" s="98"/>
      <c r="AM9" s="98"/>
      <c r="AN9" s="98"/>
      <c r="AO9" s="98"/>
    </row>
    <row r="10" spans="1:41">
      <c r="A10" s="44"/>
      <c r="B10" s="44"/>
      <c r="C10" s="44"/>
      <c r="D10" s="44"/>
      <c r="E10" s="44"/>
      <c r="F10" s="44"/>
      <c r="G10" s="44"/>
      <c r="I10" s="97"/>
      <c r="J10" s="98"/>
      <c r="K10" s="98"/>
      <c r="L10" s="98"/>
      <c r="M10" s="98"/>
      <c r="N10" s="98"/>
      <c r="P10" s="99"/>
      <c r="Q10" s="144"/>
      <c r="R10" s="145"/>
      <c r="S10" s="145"/>
      <c r="T10" s="145"/>
      <c r="U10" s="145"/>
      <c r="W10" s="98"/>
      <c r="X10" s="98"/>
      <c r="Y10" s="98"/>
      <c r="Z10" s="98"/>
      <c r="AA10" s="98"/>
      <c r="AB10" s="98"/>
      <c r="AC10" s="98"/>
      <c r="AD10" s="98"/>
      <c r="AE10" s="98"/>
      <c r="AF10" s="98"/>
      <c r="AH10" s="100"/>
      <c r="AI10" s="64"/>
      <c r="AJ10" s="64"/>
      <c r="AK10" s="64"/>
      <c r="AL10" s="64"/>
      <c r="AM10" s="64"/>
      <c r="AN10" s="64"/>
      <c r="AO10" s="64"/>
    </row>
    <row r="11" s="1" customFormat="1" spans="9:41">
      <c r="I11" s="100"/>
      <c r="J11" s="64"/>
      <c r="K11" s="64"/>
      <c r="L11" s="64"/>
      <c r="M11" s="64"/>
      <c r="N11" s="64"/>
      <c r="P11" s="101"/>
      <c r="Q11" s="146"/>
      <c r="R11" s="146"/>
      <c r="S11" s="146"/>
      <c r="T11" s="146"/>
      <c r="U11" s="147"/>
      <c r="W11" s="100"/>
      <c r="X11" s="64"/>
      <c r="Y11" s="64"/>
      <c r="Z11" s="64"/>
      <c r="AA11" s="64"/>
      <c r="AB11" s="64"/>
      <c r="AC11" s="64"/>
      <c r="AD11" s="64"/>
      <c r="AE11" s="64"/>
      <c r="AF11" s="64"/>
      <c r="AH11" s="100"/>
      <c r="AI11" s="64"/>
      <c r="AJ11" s="64"/>
      <c r="AK11" s="64"/>
      <c r="AL11" s="153"/>
      <c r="AM11" s="64"/>
      <c r="AN11" s="64"/>
      <c r="AO11" s="64"/>
    </row>
    <row r="12" s="1" customFormat="1" ht="18.75" spans="1:41">
      <c r="A12" s="20" t="s">
        <v>448</v>
      </c>
      <c r="B12" s="20"/>
      <c r="C12" s="20"/>
      <c r="D12" s="20"/>
      <c r="E12" s="20"/>
      <c r="I12" s="20" t="s">
        <v>449</v>
      </c>
      <c r="J12" s="20"/>
      <c r="K12" s="20"/>
      <c r="L12" s="20"/>
      <c r="M12" s="102"/>
      <c r="N12" s="103"/>
      <c r="P12" s="20" t="s">
        <v>450</v>
      </c>
      <c r="Q12" s="20"/>
      <c r="R12" s="20"/>
      <c r="S12" s="20"/>
      <c r="T12" s="20"/>
      <c r="U12" s="20"/>
      <c r="W12" s="100"/>
      <c r="X12" s="64"/>
      <c r="Y12" s="64"/>
      <c r="Z12" s="64"/>
      <c r="AA12" s="64"/>
      <c r="AB12" s="64"/>
      <c r="AC12" s="64"/>
      <c r="AD12" s="64"/>
      <c r="AE12" s="64"/>
      <c r="AF12" s="153"/>
      <c r="AH12" s="100"/>
      <c r="AI12" s="64"/>
      <c r="AJ12" s="64"/>
      <c r="AK12" s="64"/>
      <c r="AL12" s="153"/>
      <c r="AM12" s="64"/>
      <c r="AN12" s="64"/>
      <c r="AO12" s="64"/>
    </row>
    <row r="13" s="1" customFormat="1" ht="10" customHeight="1" spans="1:41">
      <c r="A13" s="45"/>
      <c r="B13" s="45"/>
      <c r="C13" s="45"/>
      <c r="D13" s="45"/>
      <c r="E13" s="45"/>
      <c r="I13" s="45"/>
      <c r="J13" s="45"/>
      <c r="K13" s="45"/>
      <c r="L13" s="45"/>
      <c r="M13" s="104"/>
      <c r="N13" s="105"/>
      <c r="P13" s="106"/>
      <c r="Q13" s="106"/>
      <c r="R13" s="106"/>
      <c r="S13" s="106"/>
      <c r="T13" s="106"/>
      <c r="U13" s="106"/>
      <c r="W13" s="100"/>
      <c r="X13" s="64"/>
      <c r="Y13" s="64"/>
      <c r="Z13" s="64"/>
      <c r="AA13" s="64"/>
      <c r="AB13" s="64"/>
      <c r="AC13" s="64"/>
      <c r="AD13" s="64"/>
      <c r="AE13" s="64"/>
      <c r="AF13" s="153"/>
      <c r="AH13" s="100"/>
      <c r="AI13" s="64"/>
      <c r="AJ13" s="64"/>
      <c r="AK13" s="64"/>
      <c r="AL13" s="153"/>
      <c r="AM13" s="64"/>
      <c r="AN13" s="64"/>
      <c r="AO13" s="64"/>
    </row>
    <row r="14" spans="1:41">
      <c r="A14" s="46"/>
      <c r="B14" s="47" t="s">
        <v>451</v>
      </c>
      <c r="C14" s="47" t="s">
        <v>452</v>
      </c>
      <c r="D14" s="48" t="s">
        <v>451</v>
      </c>
      <c r="E14" s="49" t="s">
        <v>452</v>
      </c>
      <c r="I14" s="107"/>
      <c r="J14" s="65" t="s">
        <v>453</v>
      </c>
      <c r="K14" s="65" t="s">
        <v>454</v>
      </c>
      <c r="L14" s="65" t="s">
        <v>455</v>
      </c>
      <c r="M14" s="108"/>
      <c r="N14" s="105"/>
      <c r="P14" s="25"/>
      <c r="Q14" s="65" t="s">
        <v>456</v>
      </c>
      <c r="R14" s="66"/>
      <c r="S14" s="66"/>
      <c r="T14" s="66"/>
      <c r="U14" s="65" t="s">
        <v>457</v>
      </c>
      <c r="W14" s="100"/>
      <c r="X14" s="64"/>
      <c r="Y14" s="64"/>
      <c r="Z14" s="64"/>
      <c r="AA14" s="64"/>
      <c r="AB14" s="64"/>
      <c r="AC14" s="64"/>
      <c r="AD14" s="64"/>
      <c r="AE14" s="64"/>
      <c r="AF14" s="153"/>
      <c r="AH14" s="100"/>
      <c r="AI14" s="64"/>
      <c r="AJ14" s="64"/>
      <c r="AK14" s="64"/>
      <c r="AL14" s="153"/>
      <c r="AM14" s="64"/>
      <c r="AN14" s="64"/>
      <c r="AO14" s="64"/>
    </row>
    <row r="15" spans="1:41">
      <c r="A15" s="50" t="s">
        <v>424</v>
      </c>
      <c r="B15" s="51" t="s">
        <v>458</v>
      </c>
      <c r="C15" s="51" t="s">
        <v>459</v>
      </c>
      <c r="D15" s="52" t="s">
        <v>460</v>
      </c>
      <c r="E15" s="53" t="s">
        <v>461</v>
      </c>
      <c r="I15" s="90" t="s">
        <v>424</v>
      </c>
      <c r="J15" s="68" t="s">
        <v>462</v>
      </c>
      <c r="K15" s="68" t="s">
        <v>463</v>
      </c>
      <c r="L15" s="68" t="s">
        <v>463</v>
      </c>
      <c r="M15" s="108"/>
      <c r="N15" s="105"/>
      <c r="P15" s="67" t="s">
        <v>424</v>
      </c>
      <c r="Q15" s="68" t="s">
        <v>464</v>
      </c>
      <c r="R15" s="69" t="s">
        <v>465</v>
      </c>
      <c r="S15" s="69" t="s">
        <v>466</v>
      </c>
      <c r="T15" s="69" t="s">
        <v>467</v>
      </c>
      <c r="U15" s="68" t="s">
        <v>377</v>
      </c>
      <c r="W15" s="100"/>
      <c r="X15" s="64"/>
      <c r="Y15" s="64"/>
      <c r="Z15" s="64"/>
      <c r="AA15" s="64"/>
      <c r="AB15" s="64"/>
      <c r="AC15" s="64"/>
      <c r="AD15" s="64"/>
      <c r="AE15" s="64"/>
      <c r="AF15" s="153"/>
      <c r="AH15" s="100"/>
      <c r="AI15" s="155"/>
      <c r="AJ15" s="155"/>
      <c r="AK15" s="155"/>
      <c r="AL15" s="156"/>
      <c r="AM15" s="155"/>
      <c r="AN15" s="155"/>
      <c r="AO15" s="155"/>
    </row>
    <row r="16" spans="1:41">
      <c r="A16" s="50"/>
      <c r="B16" s="51" t="s">
        <v>128</v>
      </c>
      <c r="C16" s="51" t="s">
        <v>468</v>
      </c>
      <c r="D16" s="52" t="s">
        <v>463</v>
      </c>
      <c r="E16" s="53" t="s">
        <v>463</v>
      </c>
      <c r="I16" s="109"/>
      <c r="J16" s="29"/>
      <c r="K16" s="29"/>
      <c r="L16" s="29"/>
      <c r="M16" s="108"/>
      <c r="N16" s="105"/>
      <c r="P16" s="67"/>
      <c r="Q16" s="68" t="s">
        <v>128</v>
      </c>
      <c r="R16" s="29"/>
      <c r="S16" s="79"/>
      <c r="T16" s="148"/>
      <c r="U16" s="68" t="s">
        <v>128</v>
      </c>
      <c r="W16" s="100"/>
      <c r="X16" s="149"/>
      <c r="Y16" s="149"/>
      <c r="Z16" s="149"/>
      <c r="AA16" s="64"/>
      <c r="AB16" s="149"/>
      <c r="AC16" s="149"/>
      <c r="AD16" s="149"/>
      <c r="AE16" s="149"/>
      <c r="AF16" s="153"/>
      <c r="AH16" s="100"/>
      <c r="AI16" s="155"/>
      <c r="AJ16" s="155"/>
      <c r="AK16" s="155"/>
      <c r="AL16" s="156"/>
      <c r="AM16" s="155"/>
      <c r="AN16" s="155"/>
      <c r="AO16" s="155"/>
    </row>
    <row r="17" spans="1:41">
      <c r="A17" s="54">
        <v>2016</v>
      </c>
      <c r="B17" s="55"/>
      <c r="C17" s="55">
        <v>1914</v>
      </c>
      <c r="D17" s="55">
        <v>54</v>
      </c>
      <c r="E17" s="55">
        <v>900.9</v>
      </c>
      <c r="I17" s="54">
        <v>2016</v>
      </c>
      <c r="J17" s="110">
        <v>1</v>
      </c>
      <c r="K17" s="71">
        <v>1305.34</v>
      </c>
      <c r="L17" s="71">
        <v>470.98</v>
      </c>
      <c r="P17" s="54">
        <v>2016</v>
      </c>
      <c r="Q17" s="150">
        <v>2495</v>
      </c>
      <c r="R17" s="150">
        <v>115</v>
      </c>
      <c r="S17" s="150">
        <v>2297</v>
      </c>
      <c r="T17" s="150">
        <v>83</v>
      </c>
      <c r="U17" s="150">
        <v>1</v>
      </c>
      <c r="W17" s="100"/>
      <c r="X17" s="149"/>
      <c r="Y17" s="149"/>
      <c r="Z17" s="149"/>
      <c r="AA17" s="64"/>
      <c r="AB17" s="149"/>
      <c r="AC17" s="149"/>
      <c r="AD17" s="149"/>
      <c r="AE17" s="149"/>
      <c r="AF17" s="153"/>
      <c r="AH17" s="100"/>
      <c r="AI17" s="155"/>
      <c r="AJ17" s="155"/>
      <c r="AK17" s="155"/>
      <c r="AL17" s="156"/>
      <c r="AM17" s="155"/>
      <c r="AN17" s="155"/>
      <c r="AO17" s="155"/>
    </row>
    <row r="18" spans="1:41">
      <c r="A18" s="56">
        <v>2017</v>
      </c>
      <c r="B18" s="57"/>
      <c r="C18" s="57">
        <v>2066</v>
      </c>
      <c r="D18" s="57"/>
      <c r="E18" s="57">
        <v>666.5</v>
      </c>
      <c r="I18" s="56">
        <v>2017</v>
      </c>
      <c r="J18" s="111">
        <v>1</v>
      </c>
      <c r="K18" s="111">
        <v>1124.16</v>
      </c>
      <c r="L18" s="111">
        <v>410.5</v>
      </c>
      <c r="M18" s="112"/>
      <c r="P18" s="56">
        <v>2017</v>
      </c>
      <c r="Q18" s="151">
        <v>2648</v>
      </c>
      <c r="R18" s="151">
        <v>114</v>
      </c>
      <c r="S18" s="151">
        <v>2553</v>
      </c>
      <c r="T18" s="151">
        <v>81</v>
      </c>
      <c r="U18" s="151">
        <v>0</v>
      </c>
      <c r="W18" s="100"/>
      <c r="X18" s="149"/>
      <c r="Y18" s="149"/>
      <c r="Z18" s="149"/>
      <c r="AA18" s="64"/>
      <c r="AB18" s="149"/>
      <c r="AC18" s="149"/>
      <c r="AD18" s="149"/>
      <c r="AE18" s="149"/>
      <c r="AF18" s="153"/>
      <c r="AH18" s="100"/>
      <c r="AI18" s="155"/>
      <c r="AJ18" s="155"/>
      <c r="AK18" s="155"/>
      <c r="AL18" s="156"/>
      <c r="AM18" s="155"/>
      <c r="AN18" s="155"/>
      <c r="AO18" s="155"/>
    </row>
    <row r="19" spans="1:41">
      <c r="A19" s="58" t="s">
        <v>391</v>
      </c>
      <c r="B19" s="59"/>
      <c r="C19" s="60">
        <v>8228</v>
      </c>
      <c r="D19" s="60"/>
      <c r="E19" s="60">
        <v>705.5</v>
      </c>
      <c r="I19" s="58" t="s">
        <v>391</v>
      </c>
      <c r="J19" s="95">
        <v>1</v>
      </c>
      <c r="K19" s="95">
        <v>994.55</v>
      </c>
      <c r="L19" s="95">
        <v>356.8</v>
      </c>
      <c r="M19" s="113"/>
      <c r="P19" s="58" t="s">
        <v>391</v>
      </c>
      <c r="Q19" s="59">
        <v>2071</v>
      </c>
      <c r="R19" s="59">
        <v>106</v>
      </c>
      <c r="S19" s="59">
        <v>2513</v>
      </c>
      <c r="T19" s="59">
        <v>82</v>
      </c>
      <c r="U19" s="59"/>
      <c r="W19" s="100"/>
      <c r="X19" s="149"/>
      <c r="Y19" s="149"/>
      <c r="Z19" s="149"/>
      <c r="AA19" s="64"/>
      <c r="AB19" s="149"/>
      <c r="AC19" s="149"/>
      <c r="AD19" s="149"/>
      <c r="AE19" s="149"/>
      <c r="AF19" s="153"/>
      <c r="AH19" s="100"/>
      <c r="AI19" s="155"/>
      <c r="AJ19" s="155"/>
      <c r="AK19" s="155"/>
      <c r="AL19" s="156"/>
      <c r="AM19" s="155"/>
      <c r="AN19" s="155"/>
      <c r="AO19" s="155"/>
    </row>
    <row r="20" ht="25" customHeight="1" spans="16:41">
      <c r="P20" s="114" t="s">
        <v>469</v>
      </c>
      <c r="Q20" s="114"/>
      <c r="R20" s="114"/>
      <c r="S20" s="114"/>
      <c r="T20" s="114"/>
      <c r="U20" s="114"/>
      <c r="W20" s="100"/>
      <c r="X20" s="149"/>
      <c r="Y20" s="149"/>
      <c r="Z20" s="149"/>
      <c r="AA20" s="64"/>
      <c r="AB20" s="149"/>
      <c r="AC20" s="149"/>
      <c r="AD20" s="149"/>
      <c r="AE20" s="149"/>
      <c r="AF20" s="153"/>
      <c r="AH20" s="100"/>
      <c r="AI20" s="155"/>
      <c r="AJ20" s="155"/>
      <c r="AK20" s="155"/>
      <c r="AL20" s="156"/>
      <c r="AM20" s="155"/>
      <c r="AN20" s="155"/>
      <c r="AO20" s="155"/>
    </row>
    <row r="21" s="1" customFormat="1" ht="18.75" spans="1:41">
      <c r="A21" s="20" t="s">
        <v>470</v>
      </c>
      <c r="B21" s="20"/>
      <c r="C21" s="20"/>
      <c r="D21" s="20"/>
      <c r="E21" s="20"/>
      <c r="F21" s="20"/>
      <c r="G21" s="20"/>
      <c r="I21" s="20" t="s">
        <v>471</v>
      </c>
      <c r="J21" s="20"/>
      <c r="K21" s="20"/>
      <c r="L21" s="20"/>
      <c r="M21" s="20"/>
      <c r="N21" s="20"/>
      <c r="O21" s="20"/>
      <c r="P21" s="20"/>
      <c r="W21" s="100"/>
      <c r="X21" s="149"/>
      <c r="Y21" s="149"/>
      <c r="Z21" s="149"/>
      <c r="AA21" s="64"/>
      <c r="AB21" s="149"/>
      <c r="AC21" s="149"/>
      <c r="AD21" s="149"/>
      <c r="AE21" s="149"/>
      <c r="AF21" s="153"/>
      <c r="AH21" s="100"/>
      <c r="AI21" s="155"/>
      <c r="AJ21" s="155"/>
      <c r="AK21" s="155"/>
      <c r="AL21" s="156"/>
      <c r="AM21" s="155"/>
      <c r="AN21" s="155"/>
      <c r="AO21" s="155"/>
    </row>
    <row r="22" s="1" customFormat="1" ht="20.25" spans="1:41">
      <c r="A22" s="61" t="s">
        <v>472</v>
      </c>
      <c r="B22" s="62"/>
      <c r="C22" s="63"/>
      <c r="D22" s="63"/>
      <c r="E22" s="62"/>
      <c r="F22" s="62"/>
      <c r="G22" s="64"/>
      <c r="I22" s="45"/>
      <c r="J22" s="45"/>
      <c r="K22" s="45"/>
      <c r="L22" s="45"/>
      <c r="M22" s="45"/>
      <c r="N22" s="45"/>
      <c r="O22" s="45"/>
      <c r="P22" s="45"/>
      <c r="W22" s="100"/>
      <c r="X22" s="64"/>
      <c r="Y22" s="64"/>
      <c r="Z22" s="64"/>
      <c r="AA22" s="64"/>
      <c r="AB22" s="64"/>
      <c r="AC22" s="64"/>
      <c r="AD22" s="64"/>
      <c r="AE22" s="64"/>
      <c r="AF22" s="153"/>
      <c r="AH22" s="100"/>
      <c r="AI22" s="64"/>
      <c r="AJ22" s="64"/>
      <c r="AK22" s="64"/>
      <c r="AL22" s="153"/>
      <c r="AM22" s="64"/>
      <c r="AN22" s="64"/>
      <c r="AO22" s="64"/>
    </row>
    <row r="23" spans="1:41">
      <c r="A23" s="25" t="s">
        <v>424</v>
      </c>
      <c r="B23" s="65" t="s">
        <v>473</v>
      </c>
      <c r="C23" s="66"/>
      <c r="D23" s="66"/>
      <c r="E23" s="66"/>
      <c r="F23" s="66"/>
      <c r="G23" s="65" t="s">
        <v>473</v>
      </c>
      <c r="I23" s="25"/>
      <c r="J23" s="65" t="s">
        <v>474</v>
      </c>
      <c r="K23" s="115"/>
      <c r="L23" s="66"/>
      <c r="M23" s="66"/>
      <c r="N23" s="66"/>
      <c r="O23" s="65" t="s">
        <v>475</v>
      </c>
      <c r="P23" s="65" t="s">
        <v>476</v>
      </c>
      <c r="W23" s="100"/>
      <c r="X23" s="64"/>
      <c r="Y23" s="64"/>
      <c r="Z23" s="64"/>
      <c r="AA23" s="64"/>
      <c r="AB23" s="64"/>
      <c r="AC23" s="64"/>
      <c r="AD23" s="64"/>
      <c r="AE23" s="64"/>
      <c r="AF23" s="153"/>
      <c r="AH23" s="100"/>
      <c r="AI23" s="64"/>
      <c r="AJ23" s="64"/>
      <c r="AK23" s="64"/>
      <c r="AL23" s="153"/>
      <c r="AM23" s="64"/>
      <c r="AN23" s="64"/>
      <c r="AO23" s="64"/>
    </row>
    <row r="24" spans="1:41">
      <c r="A24" s="67"/>
      <c r="B24" s="68" t="s">
        <v>477</v>
      </c>
      <c r="C24" s="69" t="s">
        <v>473</v>
      </c>
      <c r="D24" s="28" t="s">
        <v>473</v>
      </c>
      <c r="E24" s="69" t="s">
        <v>473</v>
      </c>
      <c r="F24" s="69" t="s">
        <v>478</v>
      </c>
      <c r="G24" s="28" t="s">
        <v>479</v>
      </c>
      <c r="I24" s="67" t="s">
        <v>424</v>
      </c>
      <c r="J24" s="69" t="s">
        <v>480</v>
      </c>
      <c r="K24" s="116" t="s">
        <v>481</v>
      </c>
      <c r="L24" s="117" t="s">
        <v>482</v>
      </c>
      <c r="M24" s="118" t="s">
        <v>483</v>
      </c>
      <c r="N24" s="68" t="s">
        <v>484</v>
      </c>
      <c r="O24" s="79"/>
      <c r="P24" s="70"/>
      <c r="W24" s="100"/>
      <c r="X24" s="64"/>
      <c r="Y24" s="64"/>
      <c r="Z24" s="64"/>
      <c r="AA24" s="64"/>
      <c r="AB24" s="64"/>
      <c r="AC24" s="64"/>
      <c r="AD24" s="64"/>
      <c r="AE24" s="64"/>
      <c r="AF24" s="153"/>
      <c r="AH24" s="100"/>
      <c r="AI24" s="64"/>
      <c r="AJ24" s="64"/>
      <c r="AK24" s="64"/>
      <c r="AL24" s="153"/>
      <c r="AM24" s="64"/>
      <c r="AN24" s="64"/>
      <c r="AO24" s="64"/>
    </row>
    <row r="25" spans="1:32">
      <c r="A25" s="67"/>
      <c r="B25" s="29"/>
      <c r="C25" s="69" t="s">
        <v>485</v>
      </c>
      <c r="D25" s="28" t="s">
        <v>486</v>
      </c>
      <c r="E25" s="69" t="s">
        <v>487</v>
      </c>
      <c r="F25" s="69" t="s">
        <v>488</v>
      </c>
      <c r="G25" s="70" t="s">
        <v>130</v>
      </c>
      <c r="I25" s="67"/>
      <c r="J25" s="79"/>
      <c r="K25" s="116" t="s">
        <v>489</v>
      </c>
      <c r="L25" s="69" t="s">
        <v>128</v>
      </c>
      <c r="M25" s="68" t="s">
        <v>128</v>
      </c>
      <c r="N25" s="68" t="s">
        <v>490</v>
      </c>
      <c r="O25" s="69" t="s">
        <v>480</v>
      </c>
      <c r="P25" s="70" t="s">
        <v>491</v>
      </c>
      <c r="W25" s="100"/>
      <c r="X25" s="149"/>
      <c r="Y25" s="149"/>
      <c r="Z25" s="149"/>
      <c r="AA25" s="64"/>
      <c r="AB25" s="149"/>
      <c r="AC25" s="149"/>
      <c r="AD25" s="149"/>
      <c r="AE25" s="149"/>
      <c r="AF25" s="153"/>
    </row>
    <row r="26" spans="1:32">
      <c r="A26" s="54">
        <v>2016</v>
      </c>
      <c r="B26" s="71">
        <v>189</v>
      </c>
      <c r="C26" s="71"/>
      <c r="D26" s="71"/>
      <c r="E26" s="71">
        <v>176</v>
      </c>
      <c r="F26" s="71">
        <v>13</v>
      </c>
      <c r="G26" s="72">
        <v>92.6</v>
      </c>
      <c r="I26" s="54">
        <v>2016</v>
      </c>
      <c r="J26" s="119">
        <v>3887</v>
      </c>
      <c r="K26" s="119">
        <v>3887</v>
      </c>
      <c r="L26" s="120">
        <v>6455</v>
      </c>
      <c r="M26" s="120">
        <v>1319</v>
      </c>
      <c r="N26" s="121"/>
      <c r="O26" s="122">
        <v>809</v>
      </c>
      <c r="P26" s="123">
        <v>1.59849832049002</v>
      </c>
      <c r="W26" s="100"/>
      <c r="X26" s="149"/>
      <c r="Y26" s="149"/>
      <c r="Z26" s="149"/>
      <c r="AA26" s="64"/>
      <c r="AB26" s="149"/>
      <c r="AC26" s="149"/>
      <c r="AD26" s="149"/>
      <c r="AE26" s="149"/>
      <c r="AF26" s="153"/>
    </row>
    <row r="27" spans="1:32">
      <c r="A27" s="56">
        <v>2017</v>
      </c>
      <c r="B27" s="73">
        <v>209</v>
      </c>
      <c r="C27" s="73"/>
      <c r="D27" s="73">
        <v>14</v>
      </c>
      <c r="E27" s="73">
        <v>209</v>
      </c>
      <c r="F27" s="73"/>
      <c r="G27" s="74">
        <v>100</v>
      </c>
      <c r="I27" s="56">
        <v>2017</v>
      </c>
      <c r="J27" s="124">
        <v>3428</v>
      </c>
      <c r="K27" s="124">
        <v>3428</v>
      </c>
      <c r="L27" s="125">
        <v>2894</v>
      </c>
      <c r="M27" s="125">
        <v>534</v>
      </c>
      <c r="N27" s="126"/>
      <c r="O27" s="127">
        <v>817</v>
      </c>
      <c r="P27" s="128">
        <v>1.6</v>
      </c>
      <c r="W27" s="100"/>
      <c r="X27" s="149"/>
      <c r="Y27" s="149"/>
      <c r="Z27" s="149"/>
      <c r="AA27" s="64"/>
      <c r="AB27" s="149"/>
      <c r="AC27" s="149"/>
      <c r="AD27" s="149"/>
      <c r="AE27" s="149"/>
      <c r="AF27" s="153"/>
    </row>
    <row r="28" spans="1:32">
      <c r="A28" s="58" t="s">
        <v>391</v>
      </c>
      <c r="B28" s="75">
        <v>209</v>
      </c>
      <c r="C28" s="75"/>
      <c r="D28" s="75">
        <v>14</v>
      </c>
      <c r="E28" s="75">
        <v>209</v>
      </c>
      <c r="F28" s="75"/>
      <c r="G28" s="76">
        <v>100</v>
      </c>
      <c r="I28" s="58" t="s">
        <v>391</v>
      </c>
      <c r="J28" s="129" t="s">
        <v>492</v>
      </c>
      <c r="K28" s="129" t="s">
        <v>492</v>
      </c>
      <c r="L28" s="130" t="s">
        <v>493</v>
      </c>
      <c r="M28" s="130" t="s">
        <v>494</v>
      </c>
      <c r="N28" s="131"/>
      <c r="O28" s="132" t="s">
        <v>495</v>
      </c>
      <c r="P28" s="133">
        <v>1.8</v>
      </c>
      <c r="W28" s="100"/>
      <c r="X28" s="149"/>
      <c r="Y28" s="149"/>
      <c r="Z28" s="149"/>
      <c r="AA28" s="64"/>
      <c r="AB28" s="149"/>
      <c r="AC28" s="149"/>
      <c r="AD28" s="149"/>
      <c r="AE28" s="149"/>
      <c r="AF28" s="153"/>
    </row>
    <row r="31" s="1" customFormat="1" ht="18.75" spans="1:19">
      <c r="A31" s="20" t="s">
        <v>496</v>
      </c>
      <c r="B31" s="20"/>
      <c r="C31" s="20"/>
      <c r="D31" s="20"/>
      <c r="E31" s="20"/>
      <c r="F31" s="20"/>
      <c r="G31" s="20"/>
      <c r="H31" s="20"/>
      <c r="I31" s="20"/>
      <c r="J31" s="20"/>
      <c r="L31" s="20" t="s">
        <v>497</v>
      </c>
      <c r="M31" s="20"/>
      <c r="N31" s="20"/>
      <c r="O31" s="20"/>
      <c r="P31" s="20"/>
      <c r="Q31" s="20"/>
      <c r="R31" s="20"/>
      <c r="S31" s="20"/>
    </row>
    <row r="32" s="1" customFormat="1" spans="1:19">
      <c r="A32" s="77"/>
      <c r="B32" s="77"/>
      <c r="C32" s="77"/>
      <c r="D32" s="77"/>
      <c r="E32" s="77"/>
      <c r="F32" s="77"/>
      <c r="G32" s="77"/>
      <c r="H32" s="77"/>
      <c r="I32" s="77"/>
      <c r="J32" s="77"/>
      <c r="L32" s="77"/>
      <c r="M32" s="77"/>
      <c r="N32" s="77"/>
      <c r="O32" s="77"/>
      <c r="P32" s="77"/>
      <c r="Q32" s="77"/>
      <c r="R32" s="77"/>
      <c r="S32" s="77"/>
    </row>
    <row r="33" spans="1:19">
      <c r="A33" s="78"/>
      <c r="B33" s="65" t="s">
        <v>498</v>
      </c>
      <c r="C33" s="66"/>
      <c r="D33" s="66"/>
      <c r="E33" s="66"/>
      <c r="F33" s="65" t="s">
        <v>499</v>
      </c>
      <c r="G33" s="66"/>
      <c r="H33" s="66"/>
      <c r="I33" s="66"/>
      <c r="J33" s="66"/>
      <c r="L33" s="78"/>
      <c r="M33" s="134" t="s">
        <v>500</v>
      </c>
      <c r="N33" s="66"/>
      <c r="O33" s="66"/>
      <c r="P33" s="65" t="s">
        <v>501</v>
      </c>
      <c r="Q33" s="66"/>
      <c r="R33" s="66"/>
      <c r="S33" s="66"/>
    </row>
    <row r="34" spans="1:19">
      <c r="A34" s="70" t="s">
        <v>502</v>
      </c>
      <c r="B34" s="68" t="s">
        <v>462</v>
      </c>
      <c r="C34" s="69" t="s">
        <v>503</v>
      </c>
      <c r="D34" s="28" t="s">
        <v>504</v>
      </c>
      <c r="E34" s="69" t="s">
        <v>505</v>
      </c>
      <c r="F34" s="28" t="s">
        <v>376</v>
      </c>
      <c r="G34" s="69" t="s">
        <v>406</v>
      </c>
      <c r="H34" s="28" t="s">
        <v>503</v>
      </c>
      <c r="I34" s="69" t="s">
        <v>504</v>
      </c>
      <c r="J34" s="68" t="s">
        <v>505</v>
      </c>
      <c r="L34" s="70" t="s">
        <v>73</v>
      </c>
      <c r="M34" s="135"/>
      <c r="N34" s="136" t="s">
        <v>506</v>
      </c>
      <c r="O34" s="69" t="s">
        <v>507</v>
      </c>
      <c r="P34" s="28" t="s">
        <v>508</v>
      </c>
      <c r="Q34" s="152" t="s">
        <v>129</v>
      </c>
      <c r="R34" s="28" t="s">
        <v>506</v>
      </c>
      <c r="S34" s="68" t="s">
        <v>507</v>
      </c>
    </row>
    <row r="35" spans="1:19">
      <c r="A35" s="28"/>
      <c r="B35" s="29"/>
      <c r="C35" s="79"/>
      <c r="D35" s="28" t="s">
        <v>509</v>
      </c>
      <c r="E35" s="79"/>
      <c r="F35" s="28" t="s">
        <v>128</v>
      </c>
      <c r="G35" s="79"/>
      <c r="H35" s="70"/>
      <c r="I35" s="69" t="s">
        <v>509</v>
      </c>
      <c r="J35" s="29"/>
      <c r="L35" s="28"/>
      <c r="M35" s="135"/>
      <c r="N35" s="136" t="s">
        <v>510</v>
      </c>
      <c r="O35" s="69" t="s">
        <v>511</v>
      </c>
      <c r="P35" s="28" t="s">
        <v>128</v>
      </c>
      <c r="Q35" s="79"/>
      <c r="R35" s="28" t="s">
        <v>510</v>
      </c>
      <c r="S35" s="68" t="s">
        <v>511</v>
      </c>
    </row>
    <row r="36" spans="1:19">
      <c r="A36" s="54">
        <v>2016</v>
      </c>
      <c r="B36" s="80">
        <v>289</v>
      </c>
      <c r="C36" s="80">
        <v>148</v>
      </c>
      <c r="D36" s="80">
        <v>141</v>
      </c>
      <c r="E36" s="81"/>
      <c r="F36" s="80">
        <v>1319</v>
      </c>
      <c r="G36" s="80">
        <v>720</v>
      </c>
      <c r="H36" s="80">
        <v>776</v>
      </c>
      <c r="I36" s="80">
        <v>543</v>
      </c>
      <c r="J36" s="137"/>
      <c r="L36" s="54">
        <v>2016</v>
      </c>
      <c r="M36" s="110">
        <v>204</v>
      </c>
      <c r="N36" s="110">
        <v>189</v>
      </c>
      <c r="O36" s="110">
        <v>15</v>
      </c>
      <c r="P36" s="71">
        <v>977</v>
      </c>
      <c r="Q36" s="110">
        <v>232</v>
      </c>
      <c r="R36" s="110">
        <v>902</v>
      </c>
      <c r="S36" s="110">
        <v>75</v>
      </c>
    </row>
    <row r="37" spans="1:19">
      <c r="A37" s="56">
        <v>2017</v>
      </c>
      <c r="B37" s="73">
        <v>224</v>
      </c>
      <c r="C37" s="73">
        <v>82</v>
      </c>
      <c r="D37" s="73">
        <v>142</v>
      </c>
      <c r="E37" s="73"/>
      <c r="F37" s="73">
        <v>3106</v>
      </c>
      <c r="G37" s="74">
        <v>1928</v>
      </c>
      <c r="H37" s="73">
        <v>627</v>
      </c>
      <c r="I37" s="73">
        <v>1873</v>
      </c>
      <c r="J37" s="73"/>
      <c r="L37" s="56">
        <v>2017</v>
      </c>
      <c r="M37" s="73">
        <v>209</v>
      </c>
      <c r="N37" s="73">
        <v>189</v>
      </c>
      <c r="O37" s="73">
        <v>20</v>
      </c>
      <c r="P37" s="73">
        <v>1010</v>
      </c>
      <c r="Q37" s="73">
        <v>234</v>
      </c>
      <c r="R37" s="73">
        <v>902</v>
      </c>
      <c r="S37" s="73">
        <v>108</v>
      </c>
    </row>
    <row r="38" spans="1:19">
      <c r="A38" s="58" t="s">
        <v>391</v>
      </c>
      <c r="B38" s="82">
        <v>265</v>
      </c>
      <c r="C38" s="82">
        <v>106</v>
      </c>
      <c r="D38" s="82">
        <v>159</v>
      </c>
      <c r="E38" s="83"/>
      <c r="F38" s="82">
        <v>3447</v>
      </c>
      <c r="G38" s="82">
        <v>2031</v>
      </c>
      <c r="H38" s="82">
        <v>819</v>
      </c>
      <c r="I38" s="82">
        <v>2628</v>
      </c>
      <c r="J38" s="83"/>
      <c r="L38" s="58" t="s">
        <v>391</v>
      </c>
      <c r="M38" s="130">
        <v>209</v>
      </c>
      <c r="N38" s="130">
        <v>189</v>
      </c>
      <c r="O38" s="130">
        <v>20</v>
      </c>
      <c r="P38" s="130">
        <v>1007</v>
      </c>
      <c r="Q38" s="130">
        <v>235</v>
      </c>
      <c r="R38" s="130">
        <v>890</v>
      </c>
      <c r="S38" s="130">
        <v>117</v>
      </c>
    </row>
    <row r="40" spans="1:1">
      <c r="A40" s="1" t="s">
        <v>512</v>
      </c>
    </row>
  </sheetData>
  <mergeCells count="23">
    <mergeCell ref="A1:G1"/>
    <mergeCell ref="I1:N1"/>
    <mergeCell ref="P1:U1"/>
    <mergeCell ref="A9:G9"/>
    <mergeCell ref="I9:N9"/>
    <mergeCell ref="A12:E12"/>
    <mergeCell ref="I12:L12"/>
    <mergeCell ref="P12:U12"/>
    <mergeCell ref="P13:U13"/>
    <mergeCell ref="P20:U20"/>
    <mergeCell ref="A21:G21"/>
    <mergeCell ref="I21:P21"/>
    <mergeCell ref="A31:J31"/>
    <mergeCell ref="L31:S31"/>
    <mergeCell ref="C33:E33"/>
    <mergeCell ref="G33:J33"/>
    <mergeCell ref="N33:O33"/>
    <mergeCell ref="Q33:S33"/>
    <mergeCell ref="A40:F40"/>
    <mergeCell ref="M33:M35"/>
    <mergeCell ref="O23:O24"/>
    <mergeCell ref="P4:P5"/>
    <mergeCell ref="P23:P24"/>
  </mergeCells>
  <pageMargins left="0.75" right="0.75" top="1" bottom="1" header="0.509027777777778" footer="0.509027777777778"/>
  <headerFooter alignWithMargins="0" scaleWithDoc="0"/>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showGridLines="0" workbookViewId="0">
      <selection activeCell="Q23" sqref="Q23"/>
    </sheetView>
  </sheetViews>
  <sheetFormatPr defaultColWidth="9" defaultRowHeight="14.25"/>
  <cols>
    <col min="1" max="1" width="12.875" style="1" customWidth="1"/>
    <col min="2" max="2" width="9.00833333333333" style="1" customWidth="1"/>
    <col min="3" max="3" width="11.375" style="1" customWidth="1"/>
    <col min="4" max="5" width="9.00833333333333" style="1" customWidth="1"/>
    <col min="6" max="6" width="11.375" style="1" customWidth="1"/>
    <col min="7" max="11" width="9.00833333333333" style="1" customWidth="1"/>
    <col min="12" max="16383" width="9" style="1"/>
  </cols>
  <sheetData>
    <row r="1" ht="18.75" spans="1:11">
      <c r="A1" s="2" t="s">
        <v>513</v>
      </c>
      <c r="B1" s="2"/>
      <c r="C1" s="2"/>
      <c r="D1" s="2"/>
      <c r="E1" s="2"/>
      <c r="F1" s="2"/>
      <c r="G1" s="2"/>
      <c r="H1" s="2"/>
      <c r="I1" s="2"/>
      <c r="J1" s="2"/>
      <c r="K1" s="2"/>
    </row>
    <row r="2" ht="18.75" spans="1:11">
      <c r="A2" s="2"/>
      <c r="B2" s="2"/>
      <c r="C2" s="2"/>
      <c r="D2" s="2"/>
      <c r="E2" s="3"/>
      <c r="F2" s="3"/>
      <c r="G2" s="3"/>
      <c r="H2" s="3"/>
      <c r="I2" s="3"/>
      <c r="J2" s="3"/>
      <c r="K2" s="3"/>
    </row>
    <row r="3" spans="1:13">
      <c r="A3" s="4" t="s">
        <v>514</v>
      </c>
      <c r="B3" s="5" t="s">
        <v>515</v>
      </c>
      <c r="C3" s="5"/>
      <c r="D3" s="5"/>
      <c r="E3" s="5" t="s">
        <v>516</v>
      </c>
      <c r="F3" s="5"/>
      <c r="G3" s="5"/>
      <c r="H3" s="5" t="s">
        <v>517</v>
      </c>
      <c r="I3" s="16"/>
      <c r="J3" s="5" t="s">
        <v>518</v>
      </c>
      <c r="K3" s="16"/>
      <c r="L3" s="5" t="s">
        <v>519</v>
      </c>
      <c r="M3" s="16"/>
    </row>
    <row r="4" spans="1:13">
      <c r="A4" s="6"/>
      <c r="B4" s="7" t="s">
        <v>520</v>
      </c>
      <c r="C4" s="7" t="s">
        <v>521</v>
      </c>
      <c r="D4" s="7" t="s">
        <v>522</v>
      </c>
      <c r="E4" s="7" t="s">
        <v>520</v>
      </c>
      <c r="F4" s="7" t="s">
        <v>521</v>
      </c>
      <c r="G4" s="7" t="s">
        <v>522</v>
      </c>
      <c r="H4" s="7" t="s">
        <v>520</v>
      </c>
      <c r="I4" s="17" t="s">
        <v>522</v>
      </c>
      <c r="J4" s="7" t="s">
        <v>520</v>
      </c>
      <c r="K4" s="17" t="s">
        <v>522</v>
      </c>
      <c r="L4" s="7" t="s">
        <v>520</v>
      </c>
      <c r="M4" s="17" t="s">
        <v>522</v>
      </c>
    </row>
    <row r="5" spans="1:13">
      <c r="A5" s="6"/>
      <c r="B5" s="8"/>
      <c r="C5" s="8"/>
      <c r="D5" s="8"/>
      <c r="E5" s="8"/>
      <c r="F5" s="8"/>
      <c r="G5" s="8"/>
      <c r="H5" s="8"/>
      <c r="I5" s="18"/>
      <c r="J5" s="8"/>
      <c r="K5" s="18"/>
      <c r="L5" s="8"/>
      <c r="M5" s="18"/>
    </row>
    <row r="6" ht="21.5" customHeight="1" spans="1:13">
      <c r="A6" s="9" t="s">
        <v>523</v>
      </c>
      <c r="B6" s="10">
        <v>17248</v>
      </c>
      <c r="C6" s="11">
        <v>0.0478</v>
      </c>
      <c r="D6" s="10">
        <v>2705</v>
      </c>
      <c r="E6" s="10">
        <v>14543</v>
      </c>
      <c r="F6" s="11">
        <v>0.0432</v>
      </c>
      <c r="G6" s="10">
        <v>3927</v>
      </c>
      <c r="H6" s="10">
        <f>SUM(H7:H19)</f>
        <v>263</v>
      </c>
      <c r="I6" s="10">
        <f>SUM(I7:I20)</f>
        <v>4100</v>
      </c>
      <c r="J6" s="19">
        <f>SUM(J7:J19)</f>
        <v>53</v>
      </c>
      <c r="K6" s="19">
        <f>SUM(K7:K19)</f>
        <v>218</v>
      </c>
      <c r="L6" s="1">
        <f>SUM(L7:L19)</f>
        <v>1248</v>
      </c>
      <c r="M6" s="1">
        <f>SUM(M7:M19)</f>
        <v>57</v>
      </c>
    </row>
    <row r="7" ht="21.5" customHeight="1" spans="1:13">
      <c r="A7" s="12" t="s">
        <v>524</v>
      </c>
      <c r="B7" s="10">
        <v>4223</v>
      </c>
      <c r="C7" s="10"/>
      <c r="D7" s="10">
        <v>539</v>
      </c>
      <c r="E7" s="10">
        <v>3684</v>
      </c>
      <c r="F7" s="10"/>
      <c r="G7" s="10">
        <v>1422</v>
      </c>
      <c r="H7" s="10">
        <v>73</v>
      </c>
      <c r="I7" s="10">
        <v>713</v>
      </c>
      <c r="J7" s="19">
        <v>6</v>
      </c>
      <c r="K7" s="19">
        <v>67</v>
      </c>
      <c r="L7" s="1">
        <v>35</v>
      </c>
      <c r="M7" s="1">
        <v>5</v>
      </c>
    </row>
    <row r="8" ht="21.5" customHeight="1" spans="1:13">
      <c r="A8" s="12" t="s">
        <v>525</v>
      </c>
      <c r="B8" s="10">
        <v>982</v>
      </c>
      <c r="C8" s="10"/>
      <c r="D8" s="10">
        <v>118</v>
      </c>
      <c r="E8" s="10">
        <v>864</v>
      </c>
      <c r="F8" s="10"/>
      <c r="G8" s="10">
        <v>315</v>
      </c>
      <c r="H8" s="10">
        <v>36</v>
      </c>
      <c r="I8" s="10">
        <v>183</v>
      </c>
      <c r="J8" s="19">
        <v>4</v>
      </c>
      <c r="K8" s="19">
        <v>32</v>
      </c>
      <c r="L8" s="1">
        <v>219</v>
      </c>
      <c r="M8" s="1">
        <v>4</v>
      </c>
    </row>
    <row r="9" ht="21.5" customHeight="1" spans="1:13">
      <c r="A9" s="12" t="s">
        <v>526</v>
      </c>
      <c r="B9" s="10">
        <v>919</v>
      </c>
      <c r="C9" s="10"/>
      <c r="D9" s="10">
        <v>110</v>
      </c>
      <c r="E9" s="10">
        <v>809</v>
      </c>
      <c r="F9" s="10"/>
      <c r="G9" s="10">
        <v>139</v>
      </c>
      <c r="H9" s="10">
        <v>28</v>
      </c>
      <c r="I9" s="10">
        <v>358</v>
      </c>
      <c r="J9" s="19">
        <v>13</v>
      </c>
      <c r="K9" s="19">
        <v>23</v>
      </c>
      <c r="L9" s="1">
        <v>188</v>
      </c>
      <c r="M9" s="1">
        <v>21</v>
      </c>
    </row>
    <row r="10" ht="21.5" customHeight="1" spans="1:13">
      <c r="A10" s="12" t="s">
        <v>527</v>
      </c>
      <c r="B10" s="10">
        <v>1358</v>
      </c>
      <c r="C10" s="10"/>
      <c r="D10" s="10">
        <v>188</v>
      </c>
      <c r="E10" s="10">
        <v>1170</v>
      </c>
      <c r="F10" s="10"/>
      <c r="G10" s="10">
        <v>187</v>
      </c>
      <c r="H10" s="10">
        <v>3</v>
      </c>
      <c r="I10" s="10">
        <v>386</v>
      </c>
      <c r="J10" s="19">
        <v>3</v>
      </c>
      <c r="K10" s="19">
        <v>0</v>
      </c>
      <c r="L10" s="1">
        <v>79</v>
      </c>
      <c r="M10" s="1">
        <v>3</v>
      </c>
    </row>
    <row r="11" ht="21.5" customHeight="1" spans="1:13">
      <c r="A11" s="12" t="s">
        <v>528</v>
      </c>
      <c r="B11" s="10">
        <v>1043</v>
      </c>
      <c r="C11" s="10"/>
      <c r="D11" s="10">
        <v>515</v>
      </c>
      <c r="E11" s="10">
        <v>528</v>
      </c>
      <c r="F11" s="10"/>
      <c r="G11" s="10">
        <v>35</v>
      </c>
      <c r="H11" s="10">
        <v>0</v>
      </c>
      <c r="I11" s="10">
        <v>134</v>
      </c>
      <c r="J11" s="19">
        <v>0</v>
      </c>
      <c r="K11" s="19">
        <v>0</v>
      </c>
      <c r="L11" s="1">
        <v>85</v>
      </c>
      <c r="M11" s="1">
        <v>0</v>
      </c>
    </row>
    <row r="12" ht="21.5" customHeight="1" spans="1:13">
      <c r="A12" s="12" t="s">
        <v>529</v>
      </c>
      <c r="B12" s="10">
        <v>2010</v>
      </c>
      <c r="C12" s="10"/>
      <c r="D12" s="10">
        <v>240</v>
      </c>
      <c r="E12" s="10">
        <v>1770</v>
      </c>
      <c r="F12" s="10"/>
      <c r="G12" s="10">
        <v>279</v>
      </c>
      <c r="H12" s="10">
        <v>59</v>
      </c>
      <c r="I12" s="10">
        <v>764</v>
      </c>
      <c r="J12" s="19">
        <v>4</v>
      </c>
      <c r="K12" s="19">
        <v>55</v>
      </c>
      <c r="L12" s="1">
        <v>166</v>
      </c>
      <c r="M12" s="1">
        <v>4</v>
      </c>
    </row>
    <row r="13" ht="21.5" customHeight="1" spans="1:13">
      <c r="A13" s="12" t="s">
        <v>530</v>
      </c>
      <c r="B13" s="10">
        <v>905</v>
      </c>
      <c r="C13" s="10"/>
      <c r="D13" s="10">
        <v>115</v>
      </c>
      <c r="E13" s="10">
        <v>790</v>
      </c>
      <c r="F13" s="10"/>
      <c r="G13" s="10">
        <v>23</v>
      </c>
      <c r="H13" s="10">
        <v>16</v>
      </c>
      <c r="I13" s="10">
        <v>415</v>
      </c>
      <c r="J13" s="19">
        <v>6</v>
      </c>
      <c r="K13" s="19">
        <v>10</v>
      </c>
      <c r="L13" s="1">
        <v>49</v>
      </c>
      <c r="M13" s="1">
        <v>3</v>
      </c>
    </row>
    <row r="14" ht="21.5" customHeight="1" spans="1:13">
      <c r="A14" s="12" t="s">
        <v>531</v>
      </c>
      <c r="B14" s="10">
        <v>661</v>
      </c>
      <c r="C14" s="10"/>
      <c r="D14" s="10">
        <v>85</v>
      </c>
      <c r="E14" s="10">
        <v>576</v>
      </c>
      <c r="F14" s="10"/>
      <c r="G14" s="10">
        <v>140</v>
      </c>
      <c r="H14" s="10">
        <v>7</v>
      </c>
      <c r="I14" s="10">
        <v>158</v>
      </c>
      <c r="J14" s="19">
        <v>4</v>
      </c>
      <c r="K14" s="19">
        <v>3</v>
      </c>
      <c r="L14" s="1">
        <v>78</v>
      </c>
      <c r="M14" s="1">
        <v>4</v>
      </c>
    </row>
    <row r="15" ht="21.5" customHeight="1" spans="1:13">
      <c r="A15" s="12" t="s">
        <v>532</v>
      </c>
      <c r="B15" s="10">
        <v>1396</v>
      </c>
      <c r="C15" s="10"/>
      <c r="D15" s="10">
        <v>156</v>
      </c>
      <c r="E15" s="10">
        <v>1240</v>
      </c>
      <c r="F15" s="10"/>
      <c r="G15" s="10">
        <v>295</v>
      </c>
      <c r="H15" s="10">
        <v>9</v>
      </c>
      <c r="I15" s="10">
        <v>397</v>
      </c>
      <c r="J15" s="19">
        <v>1</v>
      </c>
      <c r="K15" s="19">
        <v>8</v>
      </c>
      <c r="L15" s="1">
        <v>109</v>
      </c>
      <c r="M15" s="1">
        <v>1</v>
      </c>
    </row>
    <row r="16" ht="21.5" customHeight="1" spans="1:13">
      <c r="A16" s="12" t="s">
        <v>533</v>
      </c>
      <c r="B16" s="10">
        <v>1230</v>
      </c>
      <c r="C16" s="10"/>
      <c r="D16" s="10">
        <v>102</v>
      </c>
      <c r="E16" s="10">
        <v>1128</v>
      </c>
      <c r="F16" s="10"/>
      <c r="G16" s="10">
        <v>538</v>
      </c>
      <c r="H16" s="10">
        <v>5</v>
      </c>
      <c r="I16" s="10">
        <v>98</v>
      </c>
      <c r="J16" s="19">
        <v>5</v>
      </c>
      <c r="K16" s="19">
        <v>0</v>
      </c>
      <c r="L16" s="1">
        <v>97</v>
      </c>
      <c r="M16" s="1">
        <v>5</v>
      </c>
    </row>
    <row r="17" ht="21.5" customHeight="1" spans="1:13">
      <c r="A17" s="12" t="s">
        <v>534</v>
      </c>
      <c r="B17" s="10">
        <v>1209</v>
      </c>
      <c r="C17" s="10"/>
      <c r="D17" s="10">
        <v>151</v>
      </c>
      <c r="E17" s="10">
        <v>1058</v>
      </c>
      <c r="F17" s="10"/>
      <c r="G17" s="10">
        <v>243</v>
      </c>
      <c r="H17" s="10">
        <v>12</v>
      </c>
      <c r="I17" s="10">
        <v>373</v>
      </c>
      <c r="J17" s="19">
        <v>0</v>
      </c>
      <c r="K17" s="19">
        <v>12</v>
      </c>
      <c r="L17" s="1">
        <v>114</v>
      </c>
      <c r="M17" s="1">
        <v>0</v>
      </c>
    </row>
    <row r="18" ht="21.5" customHeight="1" spans="1:13">
      <c r="A18" s="12" t="s">
        <v>535</v>
      </c>
      <c r="B18" s="10">
        <v>1312</v>
      </c>
      <c r="C18" s="10"/>
      <c r="D18" s="10">
        <v>386</v>
      </c>
      <c r="E18" s="10">
        <v>926</v>
      </c>
      <c r="F18" s="10"/>
      <c r="G18" s="10">
        <v>311</v>
      </c>
      <c r="H18" s="10">
        <v>12</v>
      </c>
      <c r="I18" s="10">
        <v>121</v>
      </c>
      <c r="J18" s="19">
        <v>7</v>
      </c>
      <c r="K18" s="19">
        <v>5</v>
      </c>
      <c r="L18" s="1">
        <v>29</v>
      </c>
      <c r="M18" s="1">
        <v>7</v>
      </c>
    </row>
    <row r="19" ht="21.5" customHeight="1" spans="1:13">
      <c r="A19" s="12" t="s">
        <v>536</v>
      </c>
      <c r="B19" s="10"/>
      <c r="C19" s="10"/>
      <c r="D19" s="10"/>
      <c r="E19" s="10"/>
      <c r="F19" s="10"/>
      <c r="G19" s="10"/>
      <c r="H19" s="10">
        <v>3</v>
      </c>
      <c r="I19" s="10">
        <v>0</v>
      </c>
      <c r="J19" s="19">
        <v>0</v>
      </c>
      <c r="K19" s="19">
        <v>3</v>
      </c>
      <c r="L19" s="1">
        <v>0</v>
      </c>
      <c r="M19" s="1">
        <v>0</v>
      </c>
    </row>
    <row r="20" ht="9" customHeight="1" spans="1:13">
      <c r="A20" s="13"/>
      <c r="B20" s="14"/>
      <c r="C20" s="14"/>
      <c r="D20" s="14"/>
      <c r="E20" s="14"/>
      <c r="F20" s="14"/>
      <c r="G20" s="14"/>
      <c r="H20" s="14"/>
      <c r="I20" s="14"/>
      <c r="J20" s="14"/>
      <c r="K20" s="14"/>
      <c r="L20" s="14"/>
      <c r="M20" s="14"/>
    </row>
    <row r="21" spans="1:11">
      <c r="A21" s="15" t="s">
        <v>537</v>
      </c>
      <c r="B21" s="15"/>
      <c r="C21" s="15"/>
      <c r="D21" s="15"/>
      <c r="E21" s="15"/>
      <c r="F21" s="15"/>
      <c r="G21" s="15"/>
      <c r="H21" s="15"/>
      <c r="I21" s="15"/>
      <c r="J21" s="15"/>
      <c r="K21" s="15"/>
    </row>
  </sheetData>
  <mergeCells count="20">
    <mergeCell ref="A1:K1"/>
    <mergeCell ref="B3:D3"/>
    <mergeCell ref="E3:G3"/>
    <mergeCell ref="H3:I3"/>
    <mergeCell ref="J3:K3"/>
    <mergeCell ref="L3:M3"/>
    <mergeCell ref="A21:K21"/>
    <mergeCell ref="A3:A5"/>
    <mergeCell ref="B4:B5"/>
    <mergeCell ref="C4:C5"/>
    <mergeCell ref="D4:D5"/>
    <mergeCell ref="E4:E5"/>
    <mergeCell ref="F4:F5"/>
    <mergeCell ref="G4:G5"/>
    <mergeCell ref="H4:H5"/>
    <mergeCell ref="I4:I5"/>
    <mergeCell ref="J4:J5"/>
    <mergeCell ref="K4:K5"/>
    <mergeCell ref="L4:L5"/>
    <mergeCell ref="M4:M5"/>
  </mergeCells>
  <pageMargins left="0.75" right="0.75" top="1" bottom="1" header="0.51" footer="0.51"/>
  <pageSetup paperSize="9"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3"/>
  <sheetViews>
    <sheetView showZeros="0" zoomScale="130" zoomScaleNormal="130" workbookViewId="0">
      <selection activeCell="K16" sqref="K16"/>
    </sheetView>
  </sheetViews>
  <sheetFormatPr defaultColWidth="9" defaultRowHeight="10.5"/>
  <cols>
    <col min="1" max="1" width="22.5" style="62" customWidth="1"/>
    <col min="2" max="8" width="9.00833333333333" style="62" customWidth="1"/>
    <col min="9" max="9" width="7.875" style="62" customWidth="1"/>
    <col min="10" max="16384" width="9" style="62" customWidth="1"/>
  </cols>
  <sheetData>
    <row r="1" s="657" customFormat="1" ht="18.95" customHeight="1" spans="1:8">
      <c r="A1" s="393" t="s">
        <v>34</v>
      </c>
      <c r="B1" s="393"/>
      <c r="C1" s="393"/>
      <c r="D1" s="393"/>
      <c r="E1" s="393"/>
      <c r="F1" s="393"/>
      <c r="G1" s="393"/>
      <c r="H1" s="393"/>
    </row>
    <row r="2" s="658" customFormat="1" ht="11.45" customHeight="1" spans="1:8">
      <c r="A2" s="661"/>
      <c r="B2" s="661"/>
      <c r="C2" s="661"/>
      <c r="D2" s="661"/>
      <c r="E2" s="661"/>
      <c r="F2" s="661"/>
      <c r="G2" s="661"/>
      <c r="H2" s="662"/>
    </row>
    <row r="3" s="659" customFormat="1" ht="8.25" customHeight="1" spans="1:8">
      <c r="A3" s="663"/>
      <c r="B3" s="663"/>
      <c r="C3" s="663"/>
      <c r="D3" s="663"/>
      <c r="E3" s="663"/>
      <c r="F3" s="663"/>
      <c r="G3" s="663"/>
      <c r="H3" s="664"/>
    </row>
    <row r="4" s="658" customFormat="1" ht="13.5" customHeight="1" spans="1:8">
      <c r="A4" s="665" t="s">
        <v>18</v>
      </c>
      <c r="B4" s="665"/>
      <c r="C4" s="666"/>
      <c r="D4" s="666"/>
      <c r="E4" s="666"/>
      <c r="F4" s="666"/>
      <c r="G4" s="667"/>
      <c r="H4" s="662"/>
    </row>
    <row r="5" s="658" customFormat="1" ht="21.5" customHeight="1" spans="1:9">
      <c r="A5" s="668" t="s">
        <v>1</v>
      </c>
      <c r="B5" s="669" t="s">
        <v>35</v>
      </c>
      <c r="C5" s="670"/>
      <c r="D5" s="670"/>
      <c r="E5" s="668"/>
      <c r="F5" s="669" t="s">
        <v>36</v>
      </c>
      <c r="G5" s="670"/>
      <c r="H5" s="670"/>
      <c r="I5" s="668"/>
    </row>
    <row r="6" s="658" customFormat="1" ht="21.5" customHeight="1" spans="1:9">
      <c r="A6" s="671"/>
      <c r="B6" s="672">
        <v>2015</v>
      </c>
      <c r="C6" s="672">
        <v>2016</v>
      </c>
      <c r="D6" s="672">
        <v>2017</v>
      </c>
      <c r="E6" s="672">
        <v>2018</v>
      </c>
      <c r="F6" s="672">
        <v>2015</v>
      </c>
      <c r="G6" s="672">
        <v>2016</v>
      </c>
      <c r="H6" s="673">
        <v>2017</v>
      </c>
      <c r="I6" s="673">
        <v>2018</v>
      </c>
    </row>
    <row r="7" s="660" customFormat="1" ht="21.5" customHeight="1" spans="1:9">
      <c r="A7" s="674" t="s">
        <v>37</v>
      </c>
      <c r="B7" s="675">
        <v>20928</v>
      </c>
      <c r="C7" s="675">
        <v>43689</v>
      </c>
      <c r="D7" s="675">
        <v>47122</v>
      </c>
      <c r="E7" s="675">
        <v>51440</v>
      </c>
      <c r="F7" s="676">
        <v>20928</v>
      </c>
      <c r="G7" s="676">
        <v>43689</v>
      </c>
      <c r="H7" s="676">
        <v>47122</v>
      </c>
      <c r="I7" s="675">
        <v>51440</v>
      </c>
    </row>
    <row r="8" s="658" customFormat="1" ht="21.5" customHeight="1" spans="1:9">
      <c r="A8" s="677" t="s">
        <v>38</v>
      </c>
      <c r="B8" s="678">
        <v>1</v>
      </c>
      <c r="C8" s="678"/>
      <c r="D8" s="678">
        <v>2</v>
      </c>
      <c r="E8" s="678">
        <v>1</v>
      </c>
      <c r="F8" s="679">
        <v>1</v>
      </c>
      <c r="G8" s="679"/>
      <c r="H8" s="679">
        <v>2</v>
      </c>
      <c r="I8" s="678">
        <v>1</v>
      </c>
    </row>
    <row r="9" s="658" customFormat="1" ht="21.5" customHeight="1" spans="1:9">
      <c r="A9" s="677" t="s">
        <v>39</v>
      </c>
      <c r="B9" s="680">
        <v>2818</v>
      </c>
      <c r="C9" s="680">
        <v>2893</v>
      </c>
      <c r="D9" s="680">
        <v>2842</v>
      </c>
      <c r="E9" s="680">
        <v>2652</v>
      </c>
      <c r="F9" s="681">
        <v>2818</v>
      </c>
      <c r="G9" s="681">
        <v>2893</v>
      </c>
      <c r="H9" s="681">
        <v>2842</v>
      </c>
      <c r="I9" s="680">
        <v>2652</v>
      </c>
    </row>
    <row r="10" s="658" customFormat="1" ht="21.5" customHeight="1" spans="1:9">
      <c r="A10" s="677" t="s">
        <v>40</v>
      </c>
      <c r="B10" s="682">
        <v>18109</v>
      </c>
      <c r="C10" s="682">
        <v>40796</v>
      </c>
      <c r="D10" s="682">
        <v>44278</v>
      </c>
      <c r="E10" s="682">
        <v>48787</v>
      </c>
      <c r="F10" s="683">
        <v>18109</v>
      </c>
      <c r="G10" s="683">
        <v>40796</v>
      </c>
      <c r="H10" s="683">
        <v>44278</v>
      </c>
      <c r="I10" s="682">
        <v>48787</v>
      </c>
    </row>
    <row r="11" s="658" customFormat="1" ht="4.5" customHeight="1" spans="1:9">
      <c r="A11" s="684"/>
      <c r="B11" s="685"/>
      <c r="C11" s="685"/>
      <c r="D11" s="686"/>
      <c r="E11" s="685"/>
      <c r="F11" s="687"/>
      <c r="G11" s="687"/>
      <c r="H11" s="687"/>
      <c r="I11" s="687"/>
    </row>
    <row r="12" ht="1.5" customHeight="1"/>
    <row r="13" spans="1:8">
      <c r="A13" s="521" t="s">
        <v>16</v>
      </c>
      <c r="B13" s="521"/>
      <c r="C13" s="521"/>
      <c r="D13" s="521"/>
      <c r="E13" s="521"/>
      <c r="F13" s="521"/>
      <c r="G13" s="653"/>
      <c r="H13" s="653"/>
    </row>
  </sheetData>
  <mergeCells count="5">
    <mergeCell ref="A1:H1"/>
    <mergeCell ref="A2:G2"/>
    <mergeCell ref="B5:E5"/>
    <mergeCell ref="F5:I5"/>
    <mergeCell ref="A5:A6"/>
  </mergeCells>
  <pageMargins left="0.75" right="0.71" top="0.83" bottom="0.83" header="0" footer="0"/>
  <pageSetup paperSize="9" pageOrder="overThenDown" orientation="portrait" horizontalDpi="600" verticalDpi="300"/>
  <headerFooter alignWithMargins="0" scaleWithDoc="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84"/>
  <sheetViews>
    <sheetView showZeros="0" workbookViewId="0">
      <selection activeCell="K16" sqref="K16"/>
    </sheetView>
  </sheetViews>
  <sheetFormatPr defaultColWidth="9" defaultRowHeight="24" customHeight="1"/>
  <cols>
    <col min="1" max="1" width="15.375" style="62" customWidth="1"/>
    <col min="2" max="9" width="9.00833333333333" style="62" customWidth="1"/>
    <col min="10" max="16384" width="9" style="62" customWidth="1"/>
  </cols>
  <sheetData>
    <row r="1" s="369" customFormat="1" ht="18.95" customHeight="1" spans="1:10">
      <c r="A1" s="2" t="s">
        <v>41</v>
      </c>
      <c r="B1" s="2"/>
      <c r="C1" s="2"/>
      <c r="D1" s="2"/>
      <c r="E1" s="2"/>
      <c r="F1" s="2"/>
      <c r="G1" s="2"/>
      <c r="H1" s="2"/>
      <c r="I1" s="210"/>
      <c r="J1" s="650"/>
    </row>
    <row r="2" s="644" customFormat="1" ht="10.5" customHeight="1" spans="1:10">
      <c r="A2" s="645"/>
      <c r="B2" s="645"/>
      <c r="C2" s="645"/>
      <c r="D2" s="645"/>
      <c r="E2" s="645"/>
      <c r="F2" s="646"/>
      <c r="G2" s="646"/>
      <c r="H2" s="646"/>
      <c r="I2" s="651"/>
      <c r="J2" s="652"/>
    </row>
    <row r="3" ht="13.5" customHeight="1" spans="1:10">
      <c r="A3" s="190" t="s">
        <v>42</v>
      </c>
      <c r="B3" s="190"/>
      <c r="C3" s="647"/>
      <c r="D3" s="192"/>
      <c r="E3" s="193"/>
      <c r="F3" s="193"/>
      <c r="G3" s="193"/>
      <c r="H3" s="193"/>
      <c r="I3" s="521"/>
      <c r="J3" s="653"/>
    </row>
    <row r="4" ht="32.45" customHeight="1" spans="1:10">
      <c r="A4" s="214" t="s">
        <v>43</v>
      </c>
      <c r="B4" s="259">
        <v>2010</v>
      </c>
      <c r="C4" s="259">
        <v>2011</v>
      </c>
      <c r="D4" s="259">
        <v>2012</v>
      </c>
      <c r="E4" s="259">
        <v>2013</v>
      </c>
      <c r="F4" s="259">
        <v>2014</v>
      </c>
      <c r="G4" s="217">
        <v>2015</v>
      </c>
      <c r="H4" s="217">
        <v>2016</v>
      </c>
      <c r="I4" s="217">
        <v>2017</v>
      </c>
      <c r="J4" s="217">
        <v>2018</v>
      </c>
    </row>
    <row r="5" s="489" customFormat="1" ht="31.9" customHeight="1" spans="1:10">
      <c r="A5" s="171" t="s">
        <v>44</v>
      </c>
      <c r="B5" s="265">
        <v>39</v>
      </c>
      <c r="C5" s="265">
        <v>42</v>
      </c>
      <c r="D5" s="221">
        <v>39</v>
      </c>
      <c r="E5" s="221">
        <v>44</v>
      </c>
      <c r="F5" s="265">
        <v>49</v>
      </c>
      <c r="G5" s="221">
        <v>46</v>
      </c>
      <c r="H5" s="221">
        <v>20</v>
      </c>
      <c r="I5" s="654">
        <v>18</v>
      </c>
      <c r="J5" s="655">
        <v>18</v>
      </c>
    </row>
    <row r="6" ht="31.9" customHeight="1" spans="1:10">
      <c r="A6" s="174" t="s">
        <v>45</v>
      </c>
      <c r="B6" s="264"/>
      <c r="C6" s="264"/>
      <c r="D6" s="193"/>
      <c r="E6" s="193"/>
      <c r="F6" s="264"/>
      <c r="G6" s="193"/>
      <c r="H6" s="193">
        <v>5</v>
      </c>
      <c r="I6" s="656">
        <v>4</v>
      </c>
      <c r="J6" s="653">
        <v>4</v>
      </c>
    </row>
    <row r="7" ht="31.9" customHeight="1" spans="1:10">
      <c r="A7" s="174" t="s">
        <v>46</v>
      </c>
      <c r="B7" s="264">
        <v>1</v>
      </c>
      <c r="C7" s="264">
        <v>1</v>
      </c>
      <c r="D7" s="193">
        <v>1</v>
      </c>
      <c r="E7" s="193">
        <v>1</v>
      </c>
      <c r="F7" s="264">
        <v>1</v>
      </c>
      <c r="G7" s="193">
        <v>1</v>
      </c>
      <c r="H7" s="193">
        <v>1</v>
      </c>
      <c r="I7" s="656">
        <v>1</v>
      </c>
      <c r="J7" s="653">
        <v>1</v>
      </c>
    </row>
    <row r="8" ht="31.9" customHeight="1" spans="1:10">
      <c r="A8" s="174" t="s">
        <v>47</v>
      </c>
      <c r="B8" s="264"/>
      <c r="C8" s="264"/>
      <c r="D8" s="193"/>
      <c r="E8" s="193"/>
      <c r="F8" s="264"/>
      <c r="G8" s="193">
        <v>1</v>
      </c>
      <c r="H8" s="193">
        <v>1</v>
      </c>
      <c r="I8" s="656">
        <v>1</v>
      </c>
      <c r="J8" s="653">
        <v>1</v>
      </c>
    </row>
    <row r="9" ht="31.9" customHeight="1" spans="1:10">
      <c r="A9" s="174" t="s">
        <v>48</v>
      </c>
      <c r="B9" s="264">
        <v>3</v>
      </c>
      <c r="C9" s="264">
        <v>3</v>
      </c>
      <c r="D9" s="193">
        <v>3</v>
      </c>
      <c r="E9" s="193">
        <v>3</v>
      </c>
      <c r="F9" s="264">
        <v>3</v>
      </c>
      <c r="G9" s="193">
        <v>3</v>
      </c>
      <c r="H9" s="193">
        <v>1</v>
      </c>
      <c r="I9" s="656">
        <v>2</v>
      </c>
      <c r="J9" s="653">
        <v>2</v>
      </c>
    </row>
    <row r="10" ht="31.9" customHeight="1" spans="1:10">
      <c r="A10" s="174" t="s">
        <v>45</v>
      </c>
      <c r="B10" s="264"/>
      <c r="C10" s="264"/>
      <c r="D10" s="193"/>
      <c r="E10" s="193">
        <v>1</v>
      </c>
      <c r="F10" s="264">
        <v>1</v>
      </c>
      <c r="G10" s="193"/>
      <c r="H10" s="193">
        <v>0</v>
      </c>
      <c r="I10" s="656"/>
      <c r="J10" s="653"/>
    </row>
    <row r="11" s="489" customFormat="1" ht="31.9" customHeight="1" spans="1:10">
      <c r="A11" s="171" t="s">
        <v>49</v>
      </c>
      <c r="B11" s="265">
        <v>31</v>
      </c>
      <c r="C11" s="265">
        <v>27</v>
      </c>
      <c r="D11" s="221">
        <v>26</v>
      </c>
      <c r="E11" s="221">
        <v>35</v>
      </c>
      <c r="F11" s="265">
        <v>31</v>
      </c>
      <c r="G11" s="221">
        <v>29</v>
      </c>
      <c r="H11" s="221">
        <v>27</v>
      </c>
      <c r="I11" s="654">
        <v>24</v>
      </c>
      <c r="J11" s="655">
        <v>24</v>
      </c>
    </row>
    <row r="12" ht="31.9" customHeight="1" spans="1:10">
      <c r="A12" s="174" t="s">
        <v>50</v>
      </c>
      <c r="B12" s="264">
        <v>5</v>
      </c>
      <c r="C12" s="264">
        <v>4</v>
      </c>
      <c r="D12" s="193">
        <v>3</v>
      </c>
      <c r="E12" s="193">
        <v>7</v>
      </c>
      <c r="F12" s="264">
        <v>5</v>
      </c>
      <c r="G12" s="193">
        <v>6</v>
      </c>
      <c r="H12" s="193">
        <v>6</v>
      </c>
      <c r="I12" s="656">
        <v>6</v>
      </c>
      <c r="J12" s="653">
        <v>6</v>
      </c>
    </row>
    <row r="13" s="489" customFormat="1" ht="31.9" customHeight="1" spans="1:10">
      <c r="A13" s="171" t="s">
        <v>51</v>
      </c>
      <c r="B13" s="265">
        <v>4</v>
      </c>
      <c r="C13" s="265">
        <v>11</v>
      </c>
      <c r="D13" s="221">
        <v>9</v>
      </c>
      <c r="E13" s="221">
        <v>15</v>
      </c>
      <c r="F13" s="265">
        <v>14</v>
      </c>
      <c r="G13" s="221">
        <v>13</v>
      </c>
      <c r="H13" s="221">
        <v>8</v>
      </c>
      <c r="I13" s="654">
        <v>5</v>
      </c>
      <c r="J13" s="655">
        <v>6</v>
      </c>
    </row>
    <row r="14" ht="31.9" customHeight="1" spans="1:10">
      <c r="A14" s="174" t="s">
        <v>45</v>
      </c>
      <c r="B14" s="264">
        <v>2</v>
      </c>
      <c r="C14" s="264">
        <v>4</v>
      </c>
      <c r="D14" s="193">
        <v>3</v>
      </c>
      <c r="E14" s="193">
        <v>4</v>
      </c>
      <c r="F14" s="264">
        <v>4</v>
      </c>
      <c r="G14" s="193">
        <v>3</v>
      </c>
      <c r="H14" s="193">
        <v>2</v>
      </c>
      <c r="I14" s="656">
        <v>1</v>
      </c>
      <c r="J14" s="653">
        <v>2</v>
      </c>
    </row>
    <row r="15" ht="4.5" customHeight="1" spans="1:10">
      <c r="A15" s="377"/>
      <c r="B15" s="648"/>
      <c r="C15" s="648"/>
      <c r="D15" s="254"/>
      <c r="E15" s="254"/>
      <c r="F15" s="648"/>
      <c r="G15" s="254"/>
      <c r="H15" s="254"/>
      <c r="I15" s="254"/>
      <c r="J15" s="254"/>
    </row>
    <row r="16" ht="1.5" customHeight="1"/>
    <row r="17" ht="14.25" customHeight="1" spans="1:9">
      <c r="A17" s="521" t="s">
        <v>52</v>
      </c>
      <c r="B17" s="521"/>
      <c r="C17" s="521"/>
      <c r="D17" s="521"/>
      <c r="E17" s="521"/>
      <c r="F17" s="521"/>
      <c r="G17" s="521"/>
      <c r="H17" s="521"/>
      <c r="I17" s="521"/>
    </row>
    <row r="18" ht="14.25" customHeight="1" spans="1:9">
      <c r="A18" s="649" t="s">
        <v>53</v>
      </c>
      <c r="B18" s="649"/>
      <c r="C18" s="649"/>
      <c r="D18" s="649"/>
      <c r="E18" s="649"/>
      <c r="F18" s="649"/>
      <c r="G18" s="649"/>
      <c r="H18" s="649"/>
      <c r="I18" s="649"/>
    </row>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sheetData>
  <mergeCells count="2">
    <mergeCell ref="A1:I1"/>
    <mergeCell ref="A18:I18"/>
  </mergeCells>
  <pageMargins left="0.75" right="0.71" top="0.83" bottom="0.83" header="0" footer="0"/>
  <pageSetup paperSize="9" pageOrder="overThenDown" orientation="portrait" horizontalDpi="600" verticalDpi="600"/>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showZeros="0" zoomScale="115" zoomScaleNormal="115" workbookViewId="0">
      <selection activeCell="K16" sqref="K16"/>
    </sheetView>
  </sheetViews>
  <sheetFormatPr defaultColWidth="9" defaultRowHeight="24" customHeight="1" outlineLevelCol="4"/>
  <cols>
    <col min="1" max="1" width="11.25" style="626" customWidth="1"/>
    <col min="2" max="5" width="11.0083333333333" style="626" customWidth="1"/>
    <col min="6" max="6" width="0.25" style="626" customWidth="1"/>
    <col min="7" max="7" width="12.75" style="626" hidden="1" customWidth="1"/>
    <col min="8" max="9" width="12.75" style="626" customWidth="1"/>
    <col min="10" max="16384" width="9" style="626" customWidth="1"/>
  </cols>
  <sheetData>
    <row r="1" s="622" customFormat="1" ht="18.95" customHeight="1" spans="1:5">
      <c r="A1" s="627" t="s">
        <v>54</v>
      </c>
      <c r="B1" s="627"/>
      <c r="C1" s="627"/>
      <c r="D1" s="627"/>
      <c r="E1" s="627"/>
    </row>
    <row r="2" s="623" customFormat="1" ht="16.35" customHeight="1" spans="1:5">
      <c r="A2" s="628"/>
      <c r="B2" s="628"/>
      <c r="C2" s="628"/>
      <c r="D2" s="628"/>
      <c r="E2" s="628"/>
    </row>
    <row r="3" s="624" customFormat="1" ht="18.6" customHeight="1" spans="1:5">
      <c r="A3" s="629"/>
      <c r="B3" s="630" t="s">
        <v>55</v>
      </c>
      <c r="C3" s="631"/>
      <c r="D3" s="631"/>
      <c r="E3" s="631"/>
    </row>
    <row r="4" s="624" customFormat="1" ht="18.6" customHeight="1" spans="1:5">
      <c r="A4" s="632" t="s">
        <v>56</v>
      </c>
      <c r="B4" s="633" t="s">
        <v>57</v>
      </c>
      <c r="C4" s="633" t="s">
        <v>58</v>
      </c>
      <c r="D4" s="634" t="s">
        <v>59</v>
      </c>
      <c r="E4" s="635" t="s">
        <v>60</v>
      </c>
    </row>
    <row r="5" s="625" customFormat="1" ht="21.5" customHeight="1" spans="1:5">
      <c r="A5" s="636" t="s">
        <v>37</v>
      </c>
      <c r="B5" s="637" t="s">
        <v>61</v>
      </c>
      <c r="C5" s="638"/>
      <c r="D5" s="638"/>
      <c r="E5" s="638"/>
    </row>
    <row r="6" s="624" customFormat="1" ht="21.5" customHeight="1" spans="1:5">
      <c r="A6" s="639" t="s">
        <v>62</v>
      </c>
      <c r="B6" s="640"/>
      <c r="C6" s="640"/>
      <c r="D6" s="640"/>
      <c r="E6" s="640"/>
    </row>
    <row r="7" s="624" customFormat="1" ht="21.5" customHeight="1" spans="1:5">
      <c r="A7" s="639" t="s">
        <v>63</v>
      </c>
      <c r="B7" s="640"/>
      <c r="C7" s="640"/>
      <c r="D7" s="640"/>
      <c r="E7" s="640"/>
    </row>
    <row r="8" s="624" customFormat="1" ht="4.5" customHeight="1" spans="1:5">
      <c r="A8" s="641"/>
      <c r="B8" s="642"/>
      <c r="C8" s="642"/>
      <c r="D8" s="642"/>
      <c r="E8" s="642"/>
    </row>
    <row r="9" ht="1.5" customHeight="1"/>
    <row r="10" customHeight="1" spans="1:5">
      <c r="A10" s="643" t="s">
        <v>64</v>
      </c>
      <c r="B10" s="643"/>
      <c r="C10" s="643"/>
      <c r="D10" s="643"/>
      <c r="E10" s="643"/>
    </row>
  </sheetData>
  <mergeCells count="3">
    <mergeCell ref="A1:E1"/>
    <mergeCell ref="A2:E2"/>
    <mergeCell ref="B3:E3"/>
  </mergeCells>
  <pageMargins left="0.75" right="0.71" top="0.83" bottom="0.83" header="0" footer="0"/>
  <pageSetup paperSize="9" pageOrder="overThenDown" orientation="portrait" horizontalDpi="600" verticalDpi="600"/>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showZeros="0" workbookViewId="0">
      <selection activeCell="K16" sqref="K16"/>
    </sheetView>
  </sheetViews>
  <sheetFormatPr defaultColWidth="9" defaultRowHeight="24" customHeight="1" outlineLevelCol="5"/>
  <cols>
    <col min="1" max="1" width="15.5" style="602" customWidth="1"/>
    <col min="2" max="5" width="9.00833333333333" style="602" customWidth="1"/>
    <col min="6" max="6" width="8.375" style="602" customWidth="1"/>
    <col min="7" max="7" width="24.375" style="602" customWidth="1"/>
    <col min="8" max="11" width="12.875" style="602" customWidth="1"/>
    <col min="12" max="16384" width="9" style="602" customWidth="1"/>
  </cols>
  <sheetData>
    <row r="1" s="601" customFormat="1" ht="21.5" customHeight="1" spans="1:6">
      <c r="A1" s="603" t="s">
        <v>65</v>
      </c>
      <c r="B1" s="603"/>
      <c r="C1" s="603"/>
      <c r="D1" s="603"/>
      <c r="E1" s="603"/>
      <c r="F1" s="604"/>
    </row>
    <row r="2" ht="14.25" customHeight="1" spans="1:6">
      <c r="A2" s="605" t="s">
        <v>66</v>
      </c>
      <c r="B2" s="606"/>
      <c r="C2" s="606"/>
      <c r="D2" s="607"/>
      <c r="E2" s="608"/>
      <c r="F2" s="608"/>
    </row>
    <row r="3" ht="21.5" customHeight="1" spans="1:6">
      <c r="A3" s="609" t="s">
        <v>67</v>
      </c>
      <c r="B3" s="610">
        <v>2014</v>
      </c>
      <c r="C3" s="610">
        <v>2015</v>
      </c>
      <c r="D3" s="611">
        <v>2016</v>
      </c>
      <c r="E3" s="611">
        <v>2017</v>
      </c>
      <c r="F3" s="611">
        <v>2018</v>
      </c>
    </row>
    <row r="4" ht="4.5" customHeight="1" spans="1:6">
      <c r="A4" s="612"/>
      <c r="B4" s="613"/>
      <c r="C4" s="614"/>
      <c r="D4" s="613"/>
      <c r="E4" s="608"/>
      <c r="F4" s="608"/>
    </row>
    <row r="5" ht="21.5" customHeight="1" spans="1:6">
      <c r="A5" s="615" t="s">
        <v>68</v>
      </c>
      <c r="B5" s="616">
        <v>76</v>
      </c>
      <c r="C5" s="617">
        <v>57</v>
      </c>
      <c r="D5" s="616">
        <v>30</v>
      </c>
      <c r="E5" s="616">
        <v>48</v>
      </c>
      <c r="F5" s="608">
        <v>52</v>
      </c>
    </row>
    <row r="6" ht="21.5" customHeight="1" spans="1:6">
      <c r="A6" s="615" t="s">
        <v>69</v>
      </c>
      <c r="B6" s="616">
        <v>76</v>
      </c>
      <c r="C6" s="617">
        <v>57</v>
      </c>
      <c r="D6" s="616">
        <v>30</v>
      </c>
      <c r="E6" s="616">
        <v>48</v>
      </c>
      <c r="F6" s="608">
        <v>52</v>
      </c>
    </row>
    <row r="7" ht="21.5" customHeight="1" spans="1:6">
      <c r="A7" s="615" t="s">
        <v>70</v>
      </c>
      <c r="B7" s="616">
        <v>44</v>
      </c>
      <c r="C7" s="617">
        <v>26</v>
      </c>
      <c r="D7" s="616">
        <v>15</v>
      </c>
      <c r="E7" s="616">
        <v>47</v>
      </c>
      <c r="F7" s="608">
        <v>21</v>
      </c>
    </row>
    <row r="8" ht="21.5" customHeight="1" spans="1:6">
      <c r="A8" s="615" t="s">
        <v>71</v>
      </c>
      <c r="B8" s="616">
        <v>32</v>
      </c>
      <c r="C8" s="617">
        <v>31</v>
      </c>
      <c r="D8" s="616">
        <v>15</v>
      </c>
      <c r="E8" s="616">
        <v>1</v>
      </c>
      <c r="F8" s="608">
        <v>31</v>
      </c>
    </row>
    <row r="9" ht="9" customHeight="1" spans="1:6">
      <c r="A9" s="618"/>
      <c r="B9" s="619"/>
      <c r="C9" s="619"/>
      <c r="D9" s="619"/>
      <c r="E9" s="619"/>
      <c r="F9" s="619"/>
    </row>
    <row r="10" ht="14.25" customHeight="1" spans="1:5">
      <c r="A10" s="620" t="s">
        <v>64</v>
      </c>
      <c r="B10" s="621"/>
      <c r="C10" s="621"/>
      <c r="D10" s="608"/>
      <c r="E10" s="608"/>
    </row>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sheetData>
  <mergeCells count="1">
    <mergeCell ref="A1:E1"/>
  </mergeCells>
  <pageMargins left="0.75" right="0.71" top="0.83" bottom="0.83" header="0" footer="0"/>
  <pageSetup paperSize="9" pageOrder="overThenDown" orientation="portrait" horizontalDpi="600" verticalDpi="600"/>
  <headerFooter alignWithMargins="0" scaleWithDoc="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0"/>
  <sheetViews>
    <sheetView showZeros="0" workbookViewId="0">
      <selection activeCell="K16" sqref="K16"/>
    </sheetView>
  </sheetViews>
  <sheetFormatPr defaultColWidth="9" defaultRowHeight="15.75" outlineLevelCol="7"/>
  <cols>
    <col min="1" max="1" width="11.625" style="546" customWidth="1"/>
    <col min="2" max="7" width="9.375" style="547" customWidth="1"/>
    <col min="8" max="8" width="9" style="547" customWidth="1"/>
    <col min="9" max="16384" width="9" style="547"/>
  </cols>
  <sheetData>
    <row r="1" s="544" customFormat="1" ht="21.6" customHeight="1" spans="1:7">
      <c r="A1" s="575" t="s">
        <v>72</v>
      </c>
      <c r="B1" s="575"/>
      <c r="C1" s="575"/>
      <c r="D1" s="575"/>
      <c r="E1" s="575"/>
      <c r="F1" s="575"/>
      <c r="G1" s="575"/>
    </row>
    <row r="2" ht="13.5" customHeight="1" spans="1:7">
      <c r="A2" s="576" t="s">
        <v>66</v>
      </c>
      <c r="B2" s="577"/>
      <c r="C2" s="577"/>
      <c r="D2" s="578"/>
      <c r="E2" s="579"/>
      <c r="F2" s="580"/>
      <c r="G2" s="580"/>
    </row>
    <row r="3" ht="18.75" customHeight="1" spans="1:8">
      <c r="A3" s="581" t="s">
        <v>73</v>
      </c>
      <c r="B3" s="582" t="s">
        <v>74</v>
      </c>
      <c r="C3" s="583"/>
      <c r="D3" s="583"/>
      <c r="E3" s="583"/>
      <c r="F3" s="583"/>
      <c r="G3" s="583"/>
      <c r="H3" s="584"/>
    </row>
    <row r="4" ht="18.75" customHeight="1" spans="1:8">
      <c r="A4" s="585"/>
      <c r="B4" s="585"/>
      <c r="C4" s="586" t="s">
        <v>75</v>
      </c>
      <c r="D4" s="586" t="s">
        <v>76</v>
      </c>
      <c r="E4" s="586" t="s">
        <v>77</v>
      </c>
      <c r="F4" s="586" t="s">
        <v>78</v>
      </c>
      <c r="G4" s="587" t="s">
        <v>79</v>
      </c>
      <c r="H4" s="584"/>
    </row>
    <row r="5" ht="18.75" customHeight="1" spans="1:8">
      <c r="A5" s="588"/>
      <c r="B5" s="588"/>
      <c r="C5" s="589"/>
      <c r="D5" s="589"/>
      <c r="E5" s="589"/>
      <c r="F5" s="589"/>
      <c r="G5" s="590"/>
      <c r="H5" s="584"/>
    </row>
    <row r="6" ht="21.6" customHeight="1" spans="1:7">
      <c r="A6" s="591">
        <v>2010</v>
      </c>
      <c r="B6" s="592">
        <v>1736</v>
      </c>
      <c r="C6" s="593">
        <v>242</v>
      </c>
      <c r="D6" s="593">
        <v>1222</v>
      </c>
      <c r="E6" s="593">
        <v>6</v>
      </c>
      <c r="F6" s="592">
        <v>261</v>
      </c>
      <c r="G6" s="593">
        <v>5</v>
      </c>
    </row>
    <row r="7" ht="21.6" customHeight="1" spans="1:7">
      <c r="A7" s="591">
        <v>2011</v>
      </c>
      <c r="B7" s="592">
        <v>1841</v>
      </c>
      <c r="C7" s="593">
        <v>241</v>
      </c>
      <c r="D7" s="593">
        <v>1173</v>
      </c>
      <c r="E7" s="593">
        <v>20</v>
      </c>
      <c r="F7" s="592">
        <v>404</v>
      </c>
      <c r="G7" s="593">
        <v>3</v>
      </c>
    </row>
    <row r="8" ht="21.6" customHeight="1" spans="1:7">
      <c r="A8" s="591">
        <v>2012</v>
      </c>
      <c r="B8" s="592">
        <v>2089</v>
      </c>
      <c r="C8" s="593">
        <v>296</v>
      </c>
      <c r="D8" s="593">
        <v>1445</v>
      </c>
      <c r="E8" s="593">
        <v>13</v>
      </c>
      <c r="F8" s="592">
        <v>330</v>
      </c>
      <c r="G8" s="593">
        <v>5</v>
      </c>
    </row>
    <row r="9" ht="21.6" customHeight="1" spans="1:7">
      <c r="A9" s="594">
        <v>2013</v>
      </c>
      <c r="B9" s="592">
        <v>2249</v>
      </c>
      <c r="C9" s="593">
        <v>309</v>
      </c>
      <c r="D9" s="593">
        <v>1302</v>
      </c>
      <c r="E9" s="593">
        <v>9</v>
      </c>
      <c r="F9" s="592">
        <v>612</v>
      </c>
      <c r="G9" s="593">
        <v>17</v>
      </c>
    </row>
    <row r="10" ht="21.6" customHeight="1" spans="1:7">
      <c r="A10" s="594">
        <v>2014</v>
      </c>
      <c r="B10" s="592">
        <v>2373</v>
      </c>
      <c r="C10" s="593">
        <v>366</v>
      </c>
      <c r="D10" s="593">
        <v>1579</v>
      </c>
      <c r="E10" s="593">
        <v>10</v>
      </c>
      <c r="F10" s="592">
        <v>328</v>
      </c>
      <c r="G10" s="593">
        <v>90</v>
      </c>
    </row>
    <row r="11" ht="21.6" customHeight="1" spans="1:7">
      <c r="A11" s="594">
        <v>2015</v>
      </c>
      <c r="B11" s="592">
        <v>3294</v>
      </c>
      <c r="C11" s="593">
        <v>317</v>
      </c>
      <c r="D11" s="593">
        <v>2047</v>
      </c>
      <c r="E11" s="593">
        <v>25</v>
      </c>
      <c r="F11" s="592">
        <v>788</v>
      </c>
      <c r="G11" s="593">
        <v>117</v>
      </c>
    </row>
    <row r="12" s="1" customFormat="1" ht="21.6" customHeight="1" spans="1:7">
      <c r="A12" s="594">
        <v>2016</v>
      </c>
      <c r="B12" s="595">
        <v>4027</v>
      </c>
      <c r="C12" s="596">
        <v>320</v>
      </c>
      <c r="D12" s="596">
        <v>2435</v>
      </c>
      <c r="E12" s="596">
        <v>18</v>
      </c>
      <c r="F12" s="595">
        <v>1137</v>
      </c>
      <c r="G12" s="596">
        <v>117</v>
      </c>
    </row>
    <row r="13" s="1" customFormat="1" ht="21.6" customHeight="1" spans="1:7">
      <c r="A13" s="594">
        <v>2017</v>
      </c>
      <c r="B13" s="595">
        <v>4466</v>
      </c>
      <c r="C13" s="596">
        <v>331</v>
      </c>
      <c r="D13" s="596">
        <v>2516</v>
      </c>
      <c r="E13" s="596">
        <v>149</v>
      </c>
      <c r="F13" s="595">
        <v>1377</v>
      </c>
      <c r="G13" s="596">
        <v>93</v>
      </c>
    </row>
    <row r="14" s="1" customFormat="1" ht="21.6" customHeight="1" spans="1:7">
      <c r="A14" s="594">
        <v>2018</v>
      </c>
      <c r="B14" s="595">
        <v>5545</v>
      </c>
      <c r="C14" s="596">
        <v>401</v>
      </c>
      <c r="D14" s="596">
        <v>3417</v>
      </c>
      <c r="E14" s="596">
        <v>43</v>
      </c>
      <c r="F14" s="595">
        <v>1653</v>
      </c>
      <c r="G14" s="596">
        <v>31</v>
      </c>
    </row>
    <row r="15" s="1" customFormat="1" ht="21.6" customHeight="1" spans="1:7">
      <c r="A15" s="597"/>
      <c r="B15" s="598"/>
      <c r="C15" s="599"/>
      <c r="D15" s="599"/>
      <c r="E15" s="599"/>
      <c r="F15" s="598"/>
      <c r="G15" s="599"/>
    </row>
    <row r="16" s="574" customFormat="1" ht="14.25" customHeight="1" spans="1:7">
      <c r="A16" s="600" t="s">
        <v>80</v>
      </c>
      <c r="B16" s="600"/>
      <c r="C16" s="600"/>
      <c r="D16" s="600"/>
      <c r="E16" s="600"/>
      <c r="F16" s="600"/>
      <c r="G16" s="600"/>
    </row>
    <row r="17" s="574" customFormat="1" ht="14.25" customHeight="1" spans="1:7">
      <c r="A17" s="600" t="s">
        <v>81</v>
      </c>
      <c r="B17" s="600"/>
      <c r="C17" s="600"/>
      <c r="D17" s="600"/>
      <c r="E17" s="600"/>
      <c r="F17" s="600"/>
      <c r="G17" s="600"/>
    </row>
    <row r="18" s="574" customFormat="1" ht="14.25" customHeight="1" spans="1:7">
      <c r="A18" s="600" t="s">
        <v>82</v>
      </c>
      <c r="B18" s="600"/>
      <c r="C18" s="600"/>
      <c r="D18" s="600"/>
      <c r="E18" s="600"/>
      <c r="F18" s="600"/>
      <c r="G18" s="600"/>
    </row>
    <row r="19" ht="14.25" customHeight="1"/>
    <row r="20" ht="14.25" customHeight="1"/>
  </sheetData>
  <mergeCells count="12">
    <mergeCell ref="A1:G1"/>
    <mergeCell ref="C3:G3"/>
    <mergeCell ref="A16:G16"/>
    <mergeCell ref="A17:G17"/>
    <mergeCell ref="A18:G18"/>
    <mergeCell ref="A3:A5"/>
    <mergeCell ref="B3:B5"/>
    <mergeCell ref="C4:C5"/>
    <mergeCell ref="D4:D5"/>
    <mergeCell ref="E4:E5"/>
    <mergeCell ref="F4:F5"/>
    <mergeCell ref="G4:G5"/>
  </mergeCells>
  <pageMargins left="0.75" right="0.709027777777778" top="0.829861111111111" bottom="0.829861111111111" header="0" footer="0"/>
  <pageSetup paperSize="9" pageOrder="overThenDown" orientation="portrait"/>
  <headerFooter alignWithMargins="0" scaleWithDoc="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
  <sheetViews>
    <sheetView showZeros="0" workbookViewId="0">
      <selection activeCell="K16" sqref="K16"/>
    </sheetView>
  </sheetViews>
  <sheetFormatPr defaultColWidth="9" defaultRowHeight="15.75" outlineLevelCol="5"/>
  <cols>
    <col min="1" max="1" width="9" style="546" customWidth="1"/>
    <col min="2" max="4" width="14.5" style="547" customWidth="1"/>
    <col min="5" max="5" width="14.375" style="547" customWidth="1"/>
    <col min="6" max="6" width="14.5" style="547" customWidth="1"/>
    <col min="7" max="7" width="0.25" style="547" customWidth="1"/>
    <col min="8" max="8" width="9" style="547" hidden="1" customWidth="1"/>
    <col min="9" max="9" width="9" style="547" customWidth="1"/>
    <col min="10" max="16384" width="9" style="547"/>
  </cols>
  <sheetData>
    <row r="1" s="544" customFormat="1" ht="21.6" customHeight="1" spans="1:6">
      <c r="A1" s="548" t="s">
        <v>83</v>
      </c>
      <c r="B1" s="548"/>
      <c r="C1" s="548"/>
      <c r="D1" s="548"/>
      <c r="E1" s="548"/>
      <c r="F1" s="548"/>
    </row>
    <row r="2" s="545" customFormat="1" ht="10.9" customHeight="1" spans="1:6">
      <c r="A2" s="549"/>
      <c r="B2" s="549"/>
      <c r="C2" s="549"/>
      <c r="D2" s="549"/>
      <c r="E2" s="549"/>
      <c r="F2" s="549"/>
    </row>
    <row r="3" ht="13.5" customHeight="1" spans="1:6">
      <c r="A3" s="550" t="s">
        <v>42</v>
      </c>
      <c r="B3" s="551"/>
      <c r="C3" s="552"/>
      <c r="D3" s="551"/>
      <c r="E3" s="551"/>
      <c r="F3" s="553"/>
    </row>
    <row r="4" ht="19.7" customHeight="1" spans="1:6">
      <c r="A4" s="554"/>
      <c r="B4" s="555" t="s">
        <v>84</v>
      </c>
      <c r="C4" s="556"/>
      <c r="D4" s="556"/>
      <c r="E4" s="557"/>
      <c r="F4" s="555" t="s">
        <v>85</v>
      </c>
    </row>
    <row r="5" ht="19.7" customHeight="1" spans="1:6">
      <c r="A5" s="558" t="s">
        <v>73</v>
      </c>
      <c r="B5" s="559"/>
      <c r="C5" s="558" t="s">
        <v>86</v>
      </c>
      <c r="D5" s="560"/>
      <c r="E5" s="561"/>
      <c r="F5" s="558" t="s">
        <v>87</v>
      </c>
    </row>
    <row r="6" ht="19.7" customHeight="1" spans="1:6">
      <c r="A6" s="562"/>
      <c r="B6" s="563"/>
      <c r="C6" s="563"/>
      <c r="D6" s="564" t="s">
        <v>88</v>
      </c>
      <c r="E6" s="565" t="s">
        <v>89</v>
      </c>
      <c r="F6" s="562"/>
    </row>
    <row r="7" ht="21.6" customHeight="1" spans="1:6">
      <c r="A7" s="566">
        <v>2010</v>
      </c>
      <c r="B7" s="307">
        <v>401</v>
      </c>
      <c r="C7" s="307">
        <v>150</v>
      </c>
      <c r="D7" s="307">
        <v>36</v>
      </c>
      <c r="E7" s="307">
        <v>114</v>
      </c>
      <c r="F7" s="567">
        <v>37.4</v>
      </c>
    </row>
    <row r="8" ht="21.6" customHeight="1" spans="1:6">
      <c r="A8" s="566">
        <v>2011</v>
      </c>
      <c r="B8" s="307">
        <v>384</v>
      </c>
      <c r="C8" s="307">
        <v>125</v>
      </c>
      <c r="D8" s="307">
        <v>38</v>
      </c>
      <c r="E8" s="307">
        <v>87</v>
      </c>
      <c r="F8" s="567">
        <v>32.52</v>
      </c>
    </row>
    <row r="9" ht="21.6" customHeight="1" spans="1:6">
      <c r="A9" s="566">
        <v>2012</v>
      </c>
      <c r="B9" s="307">
        <v>437</v>
      </c>
      <c r="C9" s="307">
        <v>166</v>
      </c>
      <c r="D9" s="307">
        <v>45</v>
      </c>
      <c r="E9" s="307">
        <v>121</v>
      </c>
      <c r="F9" s="567">
        <v>37.98</v>
      </c>
    </row>
    <row r="10" ht="21.6" customHeight="1" spans="1:6">
      <c r="A10" s="568">
        <v>2013</v>
      </c>
      <c r="B10" s="307">
        <v>440</v>
      </c>
      <c r="C10" s="307">
        <v>135</v>
      </c>
      <c r="D10" s="307">
        <v>26</v>
      </c>
      <c r="E10" s="307">
        <v>109</v>
      </c>
      <c r="F10" s="567">
        <v>30.68</v>
      </c>
    </row>
    <row r="11" ht="21.6" customHeight="1" spans="1:6">
      <c r="A11" s="568">
        <v>2014</v>
      </c>
      <c r="B11" s="307">
        <v>446</v>
      </c>
      <c r="C11" s="307">
        <v>113</v>
      </c>
      <c r="D11" s="307">
        <v>11</v>
      </c>
      <c r="E11" s="307">
        <v>102</v>
      </c>
      <c r="F11" s="567">
        <v>25.34</v>
      </c>
    </row>
    <row r="12" ht="21.6" customHeight="1" spans="1:6">
      <c r="A12" s="568">
        <v>2015</v>
      </c>
      <c r="B12" s="307">
        <v>352</v>
      </c>
      <c r="C12" s="307">
        <v>88</v>
      </c>
      <c r="D12" s="307">
        <v>15</v>
      </c>
      <c r="E12" s="307">
        <v>73</v>
      </c>
      <c r="F12" s="567">
        <v>25</v>
      </c>
    </row>
    <row r="13" ht="21.6" customHeight="1" spans="1:6">
      <c r="A13" s="568">
        <v>2016</v>
      </c>
      <c r="B13" s="307">
        <v>414</v>
      </c>
      <c r="C13" s="307">
        <v>80</v>
      </c>
      <c r="D13" s="307">
        <v>6</v>
      </c>
      <c r="E13" s="307">
        <v>74</v>
      </c>
      <c r="F13" s="567">
        <v>19.3</v>
      </c>
    </row>
    <row r="14" ht="21.6" customHeight="1" spans="1:6">
      <c r="A14" s="568">
        <v>2017</v>
      </c>
      <c r="B14" s="307">
        <v>331</v>
      </c>
      <c r="C14" s="307">
        <v>36</v>
      </c>
      <c r="D14" s="307">
        <v>8</v>
      </c>
      <c r="E14" s="307">
        <v>28</v>
      </c>
      <c r="F14" s="567">
        <v>10.8</v>
      </c>
    </row>
    <row r="15" ht="21.6" customHeight="1" spans="1:6">
      <c r="A15" s="568">
        <v>2018</v>
      </c>
      <c r="B15" s="569">
        <v>514</v>
      </c>
      <c r="C15" s="569">
        <v>112</v>
      </c>
      <c r="D15" s="569">
        <v>8</v>
      </c>
      <c r="E15" s="569">
        <v>104</v>
      </c>
      <c r="F15" s="570">
        <v>21.8</v>
      </c>
    </row>
    <row r="16" ht="6.95" customHeight="1" spans="1:6">
      <c r="A16" s="568"/>
      <c r="B16" s="307"/>
      <c r="C16" s="307"/>
      <c r="D16" s="307"/>
      <c r="E16" s="307"/>
      <c r="F16" s="567"/>
    </row>
    <row r="17" ht="4.5" customHeight="1" spans="1:6">
      <c r="A17" s="571"/>
      <c r="B17" s="378"/>
      <c r="C17" s="378"/>
      <c r="D17" s="378"/>
      <c r="E17" s="378"/>
      <c r="F17" s="572"/>
    </row>
    <row r="18" ht="1.5" customHeight="1"/>
    <row r="19" ht="14.25" spans="1:6">
      <c r="A19" s="573" t="s">
        <v>90</v>
      </c>
      <c r="B19" s="573"/>
      <c r="C19" s="573"/>
      <c r="D19" s="573"/>
      <c r="E19" s="573"/>
      <c r="F19" s="573"/>
    </row>
  </sheetData>
  <mergeCells count="2">
    <mergeCell ref="A1:F1"/>
    <mergeCell ref="B4:B5"/>
  </mergeCells>
  <printOptions horizontalCentered="1"/>
  <pageMargins left="0.75" right="0.709027777777778" top="0.829861111111111" bottom="0.829861111111111" header="0" footer="0"/>
  <pageSetup paperSize="9" pageOrder="overThenDown" orientation="portrait"/>
  <headerFooter alignWithMargins="0" scaleWithDoc="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showZeros="0" workbookViewId="0">
      <selection activeCell="K16" sqref="K16"/>
    </sheetView>
  </sheetViews>
  <sheetFormatPr defaultColWidth="9" defaultRowHeight="10.5" outlineLevelCol="7"/>
  <cols>
    <col min="1" max="1" width="12.875" style="62" customWidth="1"/>
    <col min="2" max="2" width="9.875" style="62" customWidth="1"/>
    <col min="3" max="3" width="9.75" style="62" customWidth="1"/>
    <col min="4" max="4" width="9.875" style="62" customWidth="1"/>
    <col min="5" max="8" width="9.75" style="62" customWidth="1"/>
    <col min="9" max="9" width="0.25" style="62" customWidth="1"/>
    <col min="10" max="10" width="6.5" style="62" hidden="1" customWidth="1"/>
    <col min="11" max="12" width="6.5" style="62" customWidth="1"/>
    <col min="13" max="13" width="9" style="62" customWidth="1"/>
    <col min="14" max="16384" width="9" style="62"/>
  </cols>
  <sheetData>
    <row r="1" s="369" customFormat="1" ht="21.6" customHeight="1" spans="1:8">
      <c r="A1" s="522" t="s">
        <v>91</v>
      </c>
      <c r="B1" s="522"/>
      <c r="C1" s="522"/>
      <c r="D1" s="522"/>
      <c r="E1" s="522"/>
      <c r="F1" s="522"/>
      <c r="G1" s="522"/>
      <c r="H1" s="522"/>
    </row>
    <row r="2" s="488" customFormat="1" ht="9.6" customHeight="1" spans="1:8">
      <c r="A2" s="529"/>
      <c r="B2" s="529"/>
      <c r="C2" s="529"/>
      <c r="D2" s="529"/>
      <c r="E2" s="529"/>
      <c r="F2" s="529"/>
      <c r="G2" s="529"/>
      <c r="H2" s="529"/>
    </row>
    <row r="3" ht="1.5" customHeight="1" spans="1:8">
      <c r="A3" s="529"/>
      <c r="B3" s="529"/>
      <c r="C3" s="529"/>
      <c r="D3" s="529"/>
      <c r="E3" s="529"/>
      <c r="F3" s="529"/>
      <c r="G3" s="529"/>
      <c r="H3" s="529"/>
    </row>
    <row r="4" ht="13.5" customHeight="1" spans="1:8">
      <c r="A4" s="530" t="s">
        <v>92</v>
      </c>
      <c r="B4" s="530"/>
      <c r="C4" s="531" t="s">
        <v>8</v>
      </c>
      <c r="D4" s="531"/>
      <c r="E4" s="530"/>
      <c r="F4" s="530"/>
      <c r="G4" s="530"/>
      <c r="H4" s="532"/>
    </row>
    <row r="5" ht="16.15" customHeight="1" spans="1:8">
      <c r="A5" s="533" t="s">
        <v>93</v>
      </c>
      <c r="B5" s="534" t="s">
        <v>94</v>
      </c>
      <c r="C5" s="534" t="s">
        <v>95</v>
      </c>
      <c r="D5" s="535"/>
      <c r="E5" s="535"/>
      <c r="F5" s="535"/>
      <c r="G5" s="535"/>
      <c r="H5" s="535"/>
    </row>
    <row r="6" ht="16.15" customHeight="1" spans="1:8">
      <c r="A6" s="536"/>
      <c r="B6" s="537"/>
      <c r="C6" s="537"/>
      <c r="D6" s="538" t="s">
        <v>96</v>
      </c>
      <c r="E6" s="538" t="s">
        <v>97</v>
      </c>
      <c r="F6" s="538" t="s">
        <v>98</v>
      </c>
      <c r="G6" s="538" t="s">
        <v>99</v>
      </c>
      <c r="H6" s="537" t="s">
        <v>100</v>
      </c>
    </row>
    <row r="7" ht="16.15" customHeight="1" spans="1:8">
      <c r="A7" s="539"/>
      <c r="B7" s="540"/>
      <c r="C7" s="540"/>
      <c r="D7" s="541"/>
      <c r="E7" s="541"/>
      <c r="F7" s="541"/>
      <c r="G7" s="541"/>
      <c r="H7" s="540"/>
    </row>
    <row r="8" s="489" customFormat="1" ht="28.5" customHeight="1" spans="1:8">
      <c r="A8" s="542" t="s">
        <v>101</v>
      </c>
      <c r="B8" s="304">
        <f>262+444+12+29+6+24</f>
        <v>777</v>
      </c>
      <c r="C8" s="304">
        <f>D8+E8+F8+G8+H8</f>
        <v>772</v>
      </c>
      <c r="D8" s="304">
        <f>365+31+1+8+12</f>
        <v>417</v>
      </c>
      <c r="E8" s="304">
        <f>60+172+3+5+9</f>
        <v>249</v>
      </c>
      <c r="F8" s="304">
        <f>1+10</f>
        <v>11</v>
      </c>
      <c r="G8" s="304">
        <f>9+22</f>
        <v>31</v>
      </c>
      <c r="H8" s="304">
        <f>9+27+16+11+1</f>
        <v>64</v>
      </c>
    </row>
    <row r="9" ht="28.5" customHeight="1" spans="1:8">
      <c r="A9" s="374" t="s">
        <v>102</v>
      </c>
      <c r="B9" s="307">
        <v>262</v>
      </c>
      <c r="C9" s="307">
        <v>262</v>
      </c>
      <c r="D9" s="307">
        <v>31</v>
      </c>
      <c r="E9" s="307">
        <v>172</v>
      </c>
      <c r="F9" s="307">
        <v>10</v>
      </c>
      <c r="G9" s="307">
        <v>22</v>
      </c>
      <c r="H9" s="307">
        <v>27</v>
      </c>
    </row>
    <row r="10" ht="28.5" customHeight="1" spans="1:8">
      <c r="A10" s="374" t="s">
        <v>103</v>
      </c>
      <c r="B10" s="308">
        <v>0</v>
      </c>
      <c r="C10" s="308"/>
      <c r="D10" s="307"/>
      <c r="E10" s="307"/>
      <c r="F10" s="307"/>
      <c r="G10" s="307"/>
      <c r="H10" s="307"/>
    </row>
    <row r="11" ht="28.5" customHeight="1" spans="1:8">
      <c r="A11" s="374" t="s">
        <v>104</v>
      </c>
      <c r="B11" s="308">
        <v>6</v>
      </c>
      <c r="C11" s="308">
        <v>5</v>
      </c>
      <c r="D11" s="307">
        <v>1</v>
      </c>
      <c r="E11" s="307">
        <v>3</v>
      </c>
      <c r="F11" s="307">
        <v>0</v>
      </c>
      <c r="G11" s="307">
        <v>0</v>
      </c>
      <c r="H11" s="307">
        <v>1</v>
      </c>
    </row>
    <row r="12" ht="28.5" customHeight="1" spans="1:8">
      <c r="A12" s="374" t="s">
        <v>105</v>
      </c>
      <c r="B12" s="308">
        <v>0</v>
      </c>
      <c r="C12" s="308"/>
      <c r="D12" s="307"/>
      <c r="E12" s="307"/>
      <c r="F12" s="307"/>
      <c r="G12" s="307"/>
      <c r="H12" s="307"/>
    </row>
    <row r="13" ht="28.5" customHeight="1" spans="1:8">
      <c r="A13" s="374" t="s">
        <v>106</v>
      </c>
      <c r="B13" s="307">
        <v>24</v>
      </c>
      <c r="C13" s="307">
        <v>22</v>
      </c>
      <c r="D13" s="307">
        <v>12</v>
      </c>
      <c r="E13" s="307">
        <v>9</v>
      </c>
      <c r="F13" s="307"/>
      <c r="G13" s="307"/>
      <c r="H13" s="307">
        <v>1</v>
      </c>
    </row>
    <row r="14" ht="28.5" customHeight="1" spans="1:8">
      <c r="A14" s="374" t="s">
        <v>107</v>
      </c>
      <c r="B14" s="307">
        <v>13</v>
      </c>
      <c r="C14" s="307">
        <v>13</v>
      </c>
      <c r="D14" s="307">
        <v>6</v>
      </c>
      <c r="E14" s="307">
        <v>5</v>
      </c>
      <c r="F14" s="307"/>
      <c r="G14" s="307"/>
      <c r="H14" s="307">
        <v>2</v>
      </c>
    </row>
    <row r="15" ht="28.5" customHeight="1" spans="1:8">
      <c r="A15" s="374" t="s">
        <v>108</v>
      </c>
      <c r="B15" s="307">
        <v>29</v>
      </c>
      <c r="C15" s="307">
        <v>29</v>
      </c>
      <c r="D15" s="307">
        <v>8</v>
      </c>
      <c r="E15" s="307">
        <v>5</v>
      </c>
      <c r="F15" s="307"/>
      <c r="G15" s="307"/>
      <c r="H15" s="307">
        <v>16</v>
      </c>
    </row>
    <row r="16" ht="28.5" customHeight="1" spans="1:8">
      <c r="A16" s="374" t="s">
        <v>109</v>
      </c>
      <c r="B16" s="307">
        <v>12</v>
      </c>
      <c r="C16" s="307">
        <v>11</v>
      </c>
      <c r="D16" s="307"/>
      <c r="E16" s="307"/>
      <c r="F16" s="307"/>
      <c r="G16" s="307"/>
      <c r="H16" s="307">
        <v>11</v>
      </c>
    </row>
    <row r="17" ht="28.5" customHeight="1" spans="1:8">
      <c r="A17" s="374" t="s">
        <v>110</v>
      </c>
      <c r="B17" s="543">
        <f t="shared" ref="B17:H17" si="0">B8-B9-B10-B11-B12-B13-B14-B15-B16</f>
        <v>431</v>
      </c>
      <c r="C17" s="543">
        <f t="shared" si="0"/>
        <v>430</v>
      </c>
      <c r="D17" s="543">
        <f t="shared" si="0"/>
        <v>359</v>
      </c>
      <c r="E17" s="543">
        <f t="shared" si="0"/>
        <v>55</v>
      </c>
      <c r="F17" s="543">
        <f t="shared" si="0"/>
        <v>1</v>
      </c>
      <c r="G17" s="543">
        <f t="shared" si="0"/>
        <v>9</v>
      </c>
      <c r="H17" s="543">
        <f t="shared" si="0"/>
        <v>6</v>
      </c>
    </row>
    <row r="18" ht="4.5" customHeight="1" spans="1:8">
      <c r="A18" s="377"/>
      <c r="B18" s="378"/>
      <c r="C18" s="378"/>
      <c r="D18" s="378"/>
      <c r="E18" s="378"/>
      <c r="F18" s="378"/>
      <c r="G18" s="378"/>
      <c r="H18" s="378"/>
    </row>
    <row r="19" ht="1.5" customHeight="1"/>
    <row r="20" ht="15" customHeight="1" spans="1:8">
      <c r="A20" s="521" t="s">
        <v>90</v>
      </c>
      <c r="B20" s="521"/>
      <c r="C20" s="521"/>
      <c r="D20" s="521"/>
      <c r="E20" s="521"/>
      <c r="F20" s="521"/>
      <c r="G20" s="521"/>
      <c r="H20" s="521"/>
    </row>
    <row r="21" ht="23.25" customHeight="1"/>
  </sheetData>
  <mergeCells count="10">
    <mergeCell ref="A1:H1"/>
    <mergeCell ref="A2:H2"/>
    <mergeCell ref="A5:A7"/>
    <mergeCell ref="B5:B7"/>
    <mergeCell ref="C5:C7"/>
    <mergeCell ref="D6:D7"/>
    <mergeCell ref="E6:E7"/>
    <mergeCell ref="F6:F7"/>
    <mergeCell ref="G6:G7"/>
    <mergeCell ref="H6:H7"/>
  </mergeCells>
  <printOptions horizontalCentered="1"/>
  <pageMargins left="0.747916666666667" right="0.707638888888889" top="0.826388888888889" bottom="0.826388888888889" header="0" footer="0"/>
  <pageSetup paperSize="9" pageOrder="overThenDown"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28</vt:i4>
      </vt:variant>
    </vt:vector>
  </HeadingPairs>
  <TitlesOfParts>
    <vt:vector size="28" baseType="lpstr">
      <vt:lpstr>20-1</vt:lpstr>
      <vt:lpstr>20-2</vt:lpstr>
      <vt:lpstr>20-3</vt:lpstr>
      <vt:lpstr>20-4</vt:lpstr>
      <vt:lpstr>20-5</vt:lpstr>
      <vt:lpstr>20-6</vt:lpstr>
      <vt:lpstr>20-7</vt:lpstr>
      <vt:lpstr>20-8</vt:lpstr>
      <vt:lpstr>20-9</vt:lpstr>
      <vt:lpstr>20-10</vt:lpstr>
      <vt:lpstr>20-11</vt:lpstr>
      <vt:lpstr>20-12</vt:lpstr>
      <vt:lpstr>20-13</vt:lpstr>
      <vt:lpstr>20-13续</vt:lpstr>
      <vt:lpstr>20-14</vt:lpstr>
      <vt:lpstr>20-15</vt:lpstr>
      <vt:lpstr>20-16</vt:lpstr>
      <vt:lpstr>20-17</vt:lpstr>
      <vt:lpstr>20-18</vt:lpstr>
      <vt:lpstr>20-19</vt:lpstr>
      <vt:lpstr>20-20</vt:lpstr>
      <vt:lpstr>20-21</vt:lpstr>
      <vt:lpstr>20-22</vt:lpstr>
      <vt:lpstr>20-23</vt:lpstr>
      <vt:lpstr>20-24</vt:lpstr>
      <vt:lpstr>20-25</vt:lpstr>
      <vt:lpstr>20-26-35</vt:lpstr>
      <vt:lpstr>20-36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2019-08-29T10:48:00Z</dcterms:created>
  <dcterms:modified xsi:type="dcterms:W3CDTF">2024-11-20T07:58:42Z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2052-12.1.0.18608</vt:lpwstr>
  </property>
  <property fmtid="{D5CDD505-2E9C-101B-9397-08002B2CF9AE}" pid="3" name="ICV">
    <vt:lpwstr>744B7B0337F04DD58A8C584344AF6FAB_12</vt:lpwstr>
  </property>
</Properties>
</file>